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1"/>
  </bookViews>
  <sheets>
    <sheet name="ส่งออก" sheetId="1" r:id="rId1"/>
    <sheet name="นำเข้า" sheetId="2" r:id="rId2"/>
  </sheets>
  <definedNames>
    <definedName name="_xlnm.Print_Area" localSheetId="1">นำเข้า!$A$1:$G$18,นำเข้า!$I$1:$L$18</definedName>
    <definedName name="_xlnm.Print_Area" localSheetId="0">ส่งออก!$A$1:$G$26,ส่งออก!$I$1:$L$26</definedName>
  </definedNames>
  <calcPr calcId="125725"/>
</workbook>
</file>

<file path=xl/calcChain.xml><?xml version="1.0" encoding="utf-8"?>
<calcChain xmlns="http://schemas.openxmlformats.org/spreadsheetml/2006/main">
  <c r="J18" i="1"/>
  <c r="G20" l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<sst xmlns="http://schemas.openxmlformats.org/spreadsheetml/2006/main" count="98" uniqueCount="44">
  <si>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</si>
  <si>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</si>
  <si>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</si>
  <si>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</si>
  <si>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</si>
  <si>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</si>
  <si>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</si>
  <si>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</si>
  <si>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</si>
  <si>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</si>
  <si>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</si>
  <si>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</si>
  <si>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</si>
  <si>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</si>
  <si>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</si>
  <si>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</si>
  <si>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</si>
  <si>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</si>
  <si>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</si>
  <si>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</si>
  <si>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</si>
  <si>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</si>
  <si>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</si>
  <si>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</si>
  <si>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</si>
  <si>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</si>
  <si>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</si>
  <si>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</si>
  <si>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</si>
  <si>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</si>
  <si>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</si>
  <si>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</si>
  <si>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</si>
  <si>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</si>
  <si>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</si>
  <si>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>(ม.ค.-มี.ค.)</t>
  </si>
  <si>
    <t>ตาราง 2 : การส่งออกเครื่องหนังและรองเท้า เดือนมีนาคม 2564</t>
  </si>
  <si>
    <t>ตาราง 1 : การส่งออกเครื่องหนังและรองเท้า เดือนมกราคม - มีนาคม 2564</t>
  </si>
  <si>
    <t>มูลค่า</t>
  </si>
  <si>
    <t>มีนาคม 64</t>
  </si>
  <si>
    <t>มีนาคม 2564</t>
  </si>
  <si>
    <t>ตาราง 4 : การนำเข้าเครื่องหนังและรองเท้า เดือนมีนาคม 2564</t>
  </si>
  <si>
    <t>ตาราง 3 : การนำเข้าเครื่องหนังและรองเท้า เดือนมกราคม - มีนาคม 2564</t>
  </si>
  <si>
    <t xml:space="preserve">Compiled by Thailand Textile Institute   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</si>
</sst>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  <numFmt numFmtId="173" formatCode="mmmm/yy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4" fillId="0" borderId="0" xfId="0" applyFont="1" applyAlignment="1"/>
    <xf numFmtId="173" fontId="1" fillId="0" borderId="7" xfId="0" applyNumberFormat="1" applyFont="1" applyBorder="1" applyAlignment="1">
      <alignment horizontal="center"/>
    </xf>
    <xf numFmtId="173" fontId="2" fillId="0" borderId="8" xfId="0" applyNumberFormat="1" applyFont="1" applyBorder="1" applyAlignment="1"/>
    <xf numFmtId="173" fontId="2" fillId="0" borderId="9" xfId="0" applyNumberFormat="1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44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pane xSplit="1" topLeftCell="B1" activePane="topRight" state="frozen"/>
      <selection pane="topRight" activeCell="J4" sqref="J4:L4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7" t="s">
        <v>37</v>
      </c>
      <c r="B1" s="98"/>
      <c r="C1" s="98"/>
      <c r="D1" s="99"/>
      <c r="E1" s="98"/>
      <c r="F1" s="98"/>
      <c r="G1" s="99"/>
      <c r="H1" s="1"/>
      <c r="I1" s="97" t="s">
        <v>36</v>
      </c>
      <c r="J1" s="98"/>
      <c r="K1" s="98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0" t="s">
        <v>0</v>
      </c>
      <c r="B2" s="100"/>
      <c r="C2" s="100"/>
      <c r="D2" s="100"/>
      <c r="E2" s="100"/>
      <c r="F2" s="100"/>
      <c r="G2" s="100"/>
      <c r="H2" s="1"/>
      <c r="I2" s="105" t="s">
        <v>0</v>
      </c>
      <c r="J2" s="105"/>
      <c r="K2" s="105"/>
      <c r="L2" s="10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3">
        <v>2561</v>
      </c>
      <c r="C3" s="103">
        <v>2562</v>
      </c>
      <c r="D3" s="103">
        <v>2563</v>
      </c>
      <c r="E3" s="47">
        <v>2563</v>
      </c>
      <c r="F3" s="47">
        <v>2564</v>
      </c>
      <c r="G3" s="47" t="s">
        <v>2</v>
      </c>
      <c r="H3" s="4"/>
      <c r="I3" s="4"/>
      <c r="J3" s="94" t="s">
        <v>39</v>
      </c>
      <c r="K3" s="95"/>
      <c r="L3" s="9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4"/>
      <c r="C4" s="104"/>
      <c r="D4" s="104"/>
      <c r="E4" s="48" t="s">
        <v>35</v>
      </c>
      <c r="F4" s="48" t="s">
        <v>35</v>
      </c>
      <c r="G4" s="49" t="s">
        <v>34</v>
      </c>
      <c r="H4" s="4"/>
      <c r="I4" s="4"/>
      <c r="J4" s="7" t="s">
        <v>38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1886.7</v>
      </c>
      <c r="D5" s="52">
        <f t="shared" ref="D5:F5" si="1">SUM(D6+D18)</f>
        <v>1388.3</v>
      </c>
      <c r="E5" s="52">
        <f t="shared" si="1"/>
        <v>427.69999999999993</v>
      </c>
      <c r="F5" s="9">
        <f t="shared" si="1"/>
        <v>389</v>
      </c>
      <c r="G5" s="10">
        <f t="shared" ref="G5:G24" si="2">SUM(F5-E5)*100/E5</f>
        <v>-9.048398410100523</v>
      </c>
      <c r="H5" s="1"/>
      <c r="I5" s="51" t="s">
        <v>3</v>
      </c>
      <c r="J5" s="54">
        <f>SUM(J6+J18)</f>
        <v>144.1</v>
      </c>
      <c r="K5" s="53">
        <v>17.149999999999999</v>
      </c>
      <c r="L5" s="53">
        <v>5.49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1251.7</v>
      </c>
      <c r="D6" s="56">
        <f t="shared" ref="D6:F6" si="4">SUM(D7+D13)</f>
        <v>876.5</v>
      </c>
      <c r="E6" s="56">
        <f t="shared" si="4"/>
        <v>274.29999999999995</v>
      </c>
      <c r="F6" s="12">
        <f t="shared" si="4"/>
        <v>246.7</v>
      </c>
      <c r="G6" s="10">
        <f t="shared" si="2"/>
        <v>-10.061975938753179</v>
      </c>
      <c r="H6" s="1"/>
      <c r="I6" s="55" t="s">
        <v>4</v>
      </c>
      <c r="J6" s="57">
        <f>SUM(J7+J13)</f>
        <v>93.8</v>
      </c>
      <c r="K6" s="53">
        <v>18.43</v>
      </c>
      <c r="L6" s="53">
        <v>4.34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799.4</v>
      </c>
      <c r="D7" s="59">
        <f t="shared" si="5"/>
        <v>624.79999999999995</v>
      </c>
      <c r="E7" s="59">
        <f>SUM(E8:E12)</f>
        <v>188.7</v>
      </c>
      <c r="F7" s="88">
        <f>SUM(F8:F12)</f>
        <v>174.1</v>
      </c>
      <c r="G7" s="22">
        <f t="shared" si="2"/>
        <v>-7.7371489136194995</v>
      </c>
      <c r="H7" s="1"/>
      <c r="I7" s="58" t="s">
        <v>5</v>
      </c>
      <c r="J7" s="60">
        <v>64.099999999999994</v>
      </c>
      <c r="K7" s="61">
        <v>14.37</v>
      </c>
      <c r="L7" s="61">
        <v>-4.12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7">
        <v>100.2</v>
      </c>
      <c r="D8" s="77">
        <v>52.4</v>
      </c>
      <c r="E8" s="63">
        <v>18.2</v>
      </c>
      <c r="F8" s="77">
        <v>10.9</v>
      </c>
      <c r="G8" s="22">
        <f t="shared" si="2"/>
        <v>-40.109890109890102</v>
      </c>
      <c r="H8" s="27"/>
      <c r="I8" s="62" t="s">
        <v>9</v>
      </c>
      <c r="J8" s="64">
        <v>3.4</v>
      </c>
      <c r="K8" s="30">
        <v>-13.88</v>
      </c>
      <c r="L8" s="30">
        <v>-38.29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1.75" customHeight="1">
      <c r="A9" s="62" t="s">
        <v>12</v>
      </c>
      <c r="B9" s="63">
        <v>8.1999999999999993</v>
      </c>
      <c r="C9" s="77">
        <v>6.5</v>
      </c>
      <c r="D9" s="77">
        <v>6.9</v>
      </c>
      <c r="E9" s="63">
        <v>1.2</v>
      </c>
      <c r="F9" s="77">
        <v>1.7</v>
      </c>
      <c r="G9" s="22">
        <f t="shared" si="2"/>
        <v>41.666666666666671</v>
      </c>
      <c r="H9" s="27"/>
      <c r="I9" s="62" t="s">
        <v>12</v>
      </c>
      <c r="J9" s="65">
        <v>0.6</v>
      </c>
      <c r="K9" s="30">
        <v>-4.7699999999999996</v>
      </c>
      <c r="L9" s="30">
        <v>35.97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62" t="s">
        <v>13</v>
      </c>
      <c r="B10" s="63">
        <v>54</v>
      </c>
      <c r="C10" s="77">
        <v>54.6</v>
      </c>
      <c r="D10" s="77">
        <v>52.9</v>
      </c>
      <c r="E10" s="63">
        <v>16.3</v>
      </c>
      <c r="F10" s="77">
        <v>17.8</v>
      </c>
      <c r="G10" s="22">
        <f t="shared" si="2"/>
        <v>9.2024539877300615</v>
      </c>
      <c r="H10" s="27"/>
      <c r="I10" s="62" t="s">
        <v>13</v>
      </c>
      <c r="J10" s="65">
        <v>7</v>
      </c>
      <c r="K10" s="30">
        <v>24.81</v>
      </c>
      <c r="L10" s="30">
        <v>28.7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62" t="s">
        <v>15</v>
      </c>
      <c r="B11" s="63">
        <v>8.8000000000000007</v>
      </c>
      <c r="C11" s="77">
        <v>11.6</v>
      </c>
      <c r="D11" s="77">
        <v>3.7</v>
      </c>
      <c r="E11" s="63">
        <v>1.4</v>
      </c>
      <c r="F11" s="77">
        <v>0.7</v>
      </c>
      <c r="G11" s="22">
        <f t="shared" si="2"/>
        <v>-50</v>
      </c>
      <c r="H11" s="27"/>
      <c r="I11" s="62" t="s">
        <v>15</v>
      </c>
      <c r="J11" s="65">
        <v>0.3</v>
      </c>
      <c r="K11" s="30">
        <v>49.8</v>
      </c>
      <c r="L11" s="30">
        <v>28.52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21.75" customHeight="1">
      <c r="A12" s="62" t="s">
        <v>16</v>
      </c>
      <c r="B12" s="63">
        <v>567</v>
      </c>
      <c r="C12" s="77">
        <v>626.5</v>
      </c>
      <c r="D12" s="77">
        <v>508.9</v>
      </c>
      <c r="E12" s="63">
        <v>151.6</v>
      </c>
      <c r="F12" s="77">
        <v>143</v>
      </c>
      <c r="G12" s="22">
        <f t="shared" si="2"/>
        <v>-5.6728232189973582</v>
      </c>
      <c r="H12" s="27"/>
      <c r="I12" s="62" t="s">
        <v>16</v>
      </c>
      <c r="J12" s="65">
        <v>52.9</v>
      </c>
      <c r="K12" s="30">
        <v>15.6</v>
      </c>
      <c r="L12" s="30">
        <v>-4.42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251.70000000000002</v>
      </c>
      <c r="E13" s="83">
        <f>SUM(E14:E17)</f>
        <v>85.6</v>
      </c>
      <c r="F13" s="89">
        <f>SUM(F14:F17)</f>
        <v>72.599999999999994</v>
      </c>
      <c r="G13" s="84">
        <f t="shared" si="2"/>
        <v>-15.186915887850468</v>
      </c>
      <c r="H13" s="1"/>
      <c r="I13" s="66" t="s">
        <v>17</v>
      </c>
      <c r="J13" s="68">
        <v>29.7</v>
      </c>
      <c r="K13" s="61">
        <v>28.86</v>
      </c>
      <c r="L13" s="61">
        <v>29.11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7">
        <v>94.9</v>
      </c>
      <c r="D14" s="77">
        <v>64.5</v>
      </c>
      <c r="E14" s="63">
        <v>25.8</v>
      </c>
      <c r="F14" s="77">
        <v>25.3</v>
      </c>
      <c r="G14" s="22">
        <f t="shared" si="2"/>
        <v>-1.9379844961240309</v>
      </c>
      <c r="H14" s="27"/>
      <c r="I14" s="62" t="s">
        <v>10</v>
      </c>
      <c r="J14" s="64">
        <v>11</v>
      </c>
      <c r="K14" s="30">
        <v>21.83</v>
      </c>
      <c r="L14" s="30">
        <v>37.549999999999997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21.75" customHeight="1">
      <c r="A15" s="62" t="s">
        <v>18</v>
      </c>
      <c r="B15" s="63">
        <v>99.1</v>
      </c>
      <c r="C15" s="77">
        <v>147.19999999999999</v>
      </c>
      <c r="D15" s="77">
        <v>56.2</v>
      </c>
      <c r="E15" s="63">
        <v>17.899999999999999</v>
      </c>
      <c r="F15" s="77">
        <v>13.6</v>
      </c>
      <c r="G15" s="22">
        <f t="shared" si="2"/>
        <v>-24.02234636871508</v>
      </c>
      <c r="H15" s="27"/>
      <c r="I15" s="62" t="s">
        <v>18</v>
      </c>
      <c r="J15" s="65">
        <v>6.8</v>
      </c>
      <c r="K15" s="30">
        <v>132.35</v>
      </c>
      <c r="L15" s="30">
        <v>158.44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21.75" customHeight="1">
      <c r="A16" s="62" t="s">
        <v>19</v>
      </c>
      <c r="B16" s="63">
        <v>44</v>
      </c>
      <c r="C16" s="77">
        <v>43.4</v>
      </c>
      <c r="D16" s="77">
        <v>23.1</v>
      </c>
      <c r="E16" s="63">
        <v>8.6</v>
      </c>
      <c r="F16" s="77">
        <v>4.2</v>
      </c>
      <c r="G16" s="22">
        <f t="shared" si="2"/>
        <v>-51.162790697674417</v>
      </c>
      <c r="H16" s="27"/>
      <c r="I16" s="62" t="s">
        <v>19</v>
      </c>
      <c r="J16" s="65">
        <v>1.2</v>
      </c>
      <c r="K16" s="30">
        <v>-31.35</v>
      </c>
      <c r="L16" s="30">
        <v>-48.01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21.75" customHeight="1">
      <c r="A17" s="62" t="s">
        <v>20</v>
      </c>
      <c r="B17" s="63">
        <v>170.8</v>
      </c>
      <c r="C17" s="77">
        <v>166.8</v>
      </c>
      <c r="D17" s="77">
        <v>107.9</v>
      </c>
      <c r="E17" s="63">
        <v>33.299999999999997</v>
      </c>
      <c r="F17" s="77">
        <v>29.5</v>
      </c>
      <c r="G17" s="22">
        <f t="shared" si="2"/>
        <v>-11.411411411411404</v>
      </c>
      <c r="H17" s="42"/>
      <c r="I17" s="62" t="s">
        <v>20</v>
      </c>
      <c r="J17" s="65">
        <v>10.7</v>
      </c>
      <c r="K17" s="30">
        <v>14.6</v>
      </c>
      <c r="L17" s="30">
        <v>6.53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511.79999999999995</v>
      </c>
      <c r="E18" s="70">
        <f t="shared" si="7"/>
        <v>153.4</v>
      </c>
      <c r="F18" s="87">
        <f t="shared" si="7"/>
        <v>142.29999999999998</v>
      </c>
      <c r="G18" s="86">
        <f t="shared" si="2"/>
        <v>-7.235984354628437</v>
      </c>
      <c r="H18" s="1"/>
      <c r="I18" s="69" t="s">
        <v>14</v>
      </c>
      <c r="J18" s="71">
        <f t="shared" ref="J18" si="8">SUM(J19)</f>
        <v>50.3</v>
      </c>
      <c r="K18" s="34">
        <v>14.92</v>
      </c>
      <c r="L18" s="34">
        <v>7.84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511.79999999999995</v>
      </c>
      <c r="E19" s="59">
        <f>SUM(E20:E24)</f>
        <v>153.4</v>
      </c>
      <c r="F19" s="88">
        <f>SUM(F20:F24)</f>
        <v>142.29999999999998</v>
      </c>
      <c r="G19" s="90">
        <f t="shared" si="2"/>
        <v>-7.235984354628437</v>
      </c>
      <c r="H19" s="1"/>
      <c r="I19" s="58" t="s">
        <v>23</v>
      </c>
      <c r="J19" s="60">
        <v>50.3</v>
      </c>
      <c r="K19" s="61">
        <v>14.92</v>
      </c>
      <c r="L19" s="61">
        <v>7.84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8">
        <v>18.600000000000001</v>
      </c>
      <c r="D20" s="78">
        <v>24.5</v>
      </c>
      <c r="E20" s="63">
        <v>3.9</v>
      </c>
      <c r="F20" s="78">
        <v>17.3</v>
      </c>
      <c r="G20" s="91">
        <f t="shared" si="2"/>
        <v>343.58974358974359</v>
      </c>
      <c r="H20" s="1"/>
      <c r="I20" s="72" t="s">
        <v>22</v>
      </c>
      <c r="J20" s="65">
        <v>5.9</v>
      </c>
      <c r="K20" s="30">
        <v>3.39</v>
      </c>
      <c r="L20" s="30">
        <v>395.3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8">
        <v>108.5</v>
      </c>
      <c r="D21" s="78">
        <v>86.8</v>
      </c>
      <c r="E21" s="63">
        <v>28.7</v>
      </c>
      <c r="F21" s="78">
        <v>22.4</v>
      </c>
      <c r="G21" s="91">
        <f t="shared" si="2"/>
        <v>-21.951219512195127</v>
      </c>
      <c r="H21" s="1"/>
      <c r="I21" s="72" t="s">
        <v>27</v>
      </c>
      <c r="J21" s="65">
        <v>7.1</v>
      </c>
      <c r="K21" s="30">
        <v>10.68</v>
      </c>
      <c r="L21" s="30">
        <v>-31.44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8">
        <v>296.8</v>
      </c>
      <c r="D22" s="78">
        <v>234.9</v>
      </c>
      <c r="E22" s="63">
        <v>66.400000000000006</v>
      </c>
      <c r="F22" s="78">
        <v>47.9</v>
      </c>
      <c r="G22" s="91">
        <f t="shared" si="2"/>
        <v>-27.861445783132538</v>
      </c>
      <c r="H22" s="1"/>
      <c r="I22" s="72" t="s">
        <v>28</v>
      </c>
      <c r="J22" s="65">
        <v>17.899999999999999</v>
      </c>
      <c r="K22" s="30">
        <v>33.06</v>
      </c>
      <c r="L22" s="30">
        <v>-5.85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8">
        <v>176.3</v>
      </c>
      <c r="D23" s="78">
        <v>140.19999999999999</v>
      </c>
      <c r="E23" s="63">
        <v>45.9</v>
      </c>
      <c r="F23" s="78">
        <v>47.6</v>
      </c>
      <c r="G23" s="91">
        <f t="shared" si="2"/>
        <v>3.7037037037037099</v>
      </c>
      <c r="H23" s="1"/>
      <c r="I23" s="72" t="s">
        <v>26</v>
      </c>
      <c r="J23" s="65">
        <v>16.7</v>
      </c>
      <c r="K23" s="30">
        <v>5.66</v>
      </c>
      <c r="L23" s="30">
        <v>22.4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5" ht="21.75" customHeight="1">
      <c r="A24" s="72" t="s">
        <v>30</v>
      </c>
      <c r="B24" s="63">
        <v>29.6</v>
      </c>
      <c r="C24" s="78">
        <v>34.799999999999997</v>
      </c>
      <c r="D24" s="78">
        <v>25.4</v>
      </c>
      <c r="E24" s="63">
        <v>8.5</v>
      </c>
      <c r="F24" s="78">
        <v>7.1</v>
      </c>
      <c r="G24" s="92">
        <f t="shared" si="2"/>
        <v>-16.47058823529412</v>
      </c>
      <c r="H24" s="1"/>
      <c r="I24" s="73" t="s">
        <v>30</v>
      </c>
      <c r="J24" s="74">
        <v>2.8</v>
      </c>
      <c r="K24" s="38">
        <v>12.73</v>
      </c>
      <c r="L24" s="38">
        <v>11.33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6"/>
      <c r="H25" s="1"/>
      <c r="I25" s="75" t="s">
        <v>29</v>
      </c>
      <c r="J25" s="75"/>
      <c r="K25" s="75"/>
      <c r="L25" s="75"/>
      <c r="M25" s="76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1.75" customHeight="1">
      <c r="A26" s="101" t="s">
        <v>33</v>
      </c>
      <c r="B26" s="102"/>
      <c r="C26" s="102"/>
      <c r="D26" s="102"/>
      <c r="E26" s="102"/>
      <c r="F26" s="102"/>
      <c r="G26" s="102"/>
      <c r="H26" s="1"/>
      <c r="I26" s="101" t="s">
        <v>33</v>
      </c>
      <c r="J26" s="101"/>
      <c r="K26" s="101"/>
      <c r="L26" s="101"/>
      <c r="M26" s="93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J3:L3"/>
    <mergeCell ref="A1:G1"/>
    <mergeCell ref="A2:G2"/>
    <mergeCell ref="A26:G26"/>
    <mergeCell ref="B3:B4"/>
    <mergeCell ref="C3:C4"/>
    <mergeCell ref="D3:D4"/>
    <mergeCell ref="I1:L1"/>
    <mergeCell ref="I2:L2"/>
    <mergeCell ref="I26:L26"/>
  </mergeCells>
  <conditionalFormatting sqref="F7:G17 E7:F7 E13:F13 G19:G24 C8:D12 C14:D17">
    <cfRule type="cellIs" dxfId="43" priority="36" operator="lessThan">
      <formula>0</formula>
    </cfRule>
  </conditionalFormatting>
  <conditionalFormatting sqref="F19:F24 F7 F13 C20:D24">
    <cfRule type="cellIs" dxfId="42" priority="37" operator="lessThan">
      <formula>0</formula>
    </cfRule>
  </conditionalFormatting>
  <conditionalFormatting sqref="K5:L24 G5:G24">
    <cfRule type="cellIs" dxfId="41" priority="32" operator="lessThan">
      <formula>0</formula>
    </cfRule>
  </conditionalFormatting>
  <pageMargins left="0.7" right="0.7" top="0.75" bottom="0.75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1" sqref="I1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42</v>
      </c>
      <c r="B1" s="111"/>
      <c r="C1" s="111"/>
      <c r="D1" s="112"/>
      <c r="E1" s="111"/>
      <c r="F1" s="111"/>
      <c r="G1" s="112"/>
      <c r="H1" s="1"/>
      <c r="I1" s="110" t="s">
        <v>41</v>
      </c>
      <c r="J1" s="111"/>
      <c r="K1" s="111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05" t="s">
        <v>0</v>
      </c>
      <c r="J2" s="105"/>
      <c r="K2" s="105"/>
      <c r="L2" s="10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3">
        <v>2561</v>
      </c>
      <c r="C3" s="103">
        <v>2562</v>
      </c>
      <c r="D3" s="103">
        <v>2563</v>
      </c>
      <c r="E3" s="3">
        <v>2563</v>
      </c>
      <c r="F3" s="3">
        <v>2564</v>
      </c>
      <c r="G3" s="3" t="s">
        <v>2</v>
      </c>
      <c r="H3" s="4"/>
      <c r="I3" s="4"/>
      <c r="J3" s="107" t="s">
        <v>40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8" t="s">
        <v>35</v>
      </c>
      <c r="F4" s="48" t="s">
        <v>35</v>
      </c>
      <c r="G4" s="6" t="s">
        <v>34</v>
      </c>
      <c r="H4" s="4"/>
      <c r="I4" s="4"/>
      <c r="J4" s="7" t="s">
        <v>38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8" t="s">
        <v>3</v>
      </c>
      <c r="B5" s="9">
        <f t="shared" ref="B5:F5" si="0">SUM(B6+B11)</f>
        <v>1964.6999999999998</v>
      </c>
      <c r="C5" s="9">
        <f t="shared" si="0"/>
        <v>2111.8000000000002</v>
      </c>
      <c r="D5" s="9">
        <f t="shared" ref="D5" si="1">SUM(D6+D11)</f>
        <v>1560.9</v>
      </c>
      <c r="E5" s="9">
        <f t="shared" si="0"/>
        <v>442.99999999999994</v>
      </c>
      <c r="F5" s="9">
        <f t="shared" si="0"/>
        <v>477.40000000000003</v>
      </c>
      <c r="G5" s="10">
        <f t="shared" ref="G5:G16" si="2">SUM(F5-E5)*100/E5</f>
        <v>7.7652370203160483</v>
      </c>
      <c r="H5" s="1"/>
      <c r="I5" s="8" t="s">
        <v>3</v>
      </c>
      <c r="J5" s="79">
        <f>SUM(J6+J11)</f>
        <v>202.1</v>
      </c>
      <c r="K5" s="10">
        <v>71.13</v>
      </c>
      <c r="L5" s="10">
        <v>61.29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1" t="s">
        <v>4</v>
      </c>
      <c r="B6" s="12">
        <f t="shared" ref="B6:F6" si="3">SUM(B7+B8)</f>
        <v>1423.6</v>
      </c>
      <c r="C6" s="12">
        <f t="shared" si="3"/>
        <v>1453.1</v>
      </c>
      <c r="D6" s="12">
        <f t="shared" ref="D6" si="4">SUM(D7+D8)</f>
        <v>1019.9</v>
      </c>
      <c r="E6" s="12">
        <f t="shared" si="3"/>
        <v>277.29999999999995</v>
      </c>
      <c r="F6" s="12">
        <f t="shared" si="3"/>
        <v>321.70000000000005</v>
      </c>
      <c r="G6" s="10">
        <f t="shared" si="2"/>
        <v>16.011539848539524</v>
      </c>
      <c r="H6" s="1"/>
      <c r="I6" s="11" t="s">
        <v>4</v>
      </c>
      <c r="J6" s="13">
        <f>SUM(J7+J8)</f>
        <v>151.69999999999999</v>
      </c>
      <c r="K6" s="10">
        <v>109.53</v>
      </c>
      <c r="L6" s="10">
        <v>100.4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4" t="s">
        <v>6</v>
      </c>
      <c r="B7" s="15">
        <v>899</v>
      </c>
      <c r="C7" s="15">
        <v>879.3</v>
      </c>
      <c r="D7" s="15">
        <v>592.9</v>
      </c>
      <c r="E7" s="15">
        <v>142.1</v>
      </c>
      <c r="F7" s="15">
        <v>190.4</v>
      </c>
      <c r="G7" s="16">
        <f t="shared" si="2"/>
        <v>33.990147783251238</v>
      </c>
      <c r="H7" s="1"/>
      <c r="I7" s="14" t="s">
        <v>7</v>
      </c>
      <c r="J7" s="17">
        <v>102.3</v>
      </c>
      <c r="K7" s="18">
        <v>192.71</v>
      </c>
      <c r="L7" s="18">
        <v>123.45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19" t="s">
        <v>8</v>
      </c>
      <c r="B8" s="20">
        <f t="shared" ref="B8:F8" si="5">SUM(B9+B10)</f>
        <v>524.6</v>
      </c>
      <c r="C8" s="21">
        <f>SUM(C9+C10)</f>
        <v>573.79999999999995</v>
      </c>
      <c r="D8" s="21">
        <f>SUM(D9+D10)</f>
        <v>427</v>
      </c>
      <c r="E8" s="20">
        <f t="shared" si="5"/>
        <v>135.19999999999999</v>
      </c>
      <c r="F8" s="21">
        <f t="shared" si="5"/>
        <v>131.30000000000001</v>
      </c>
      <c r="G8" s="82">
        <f t="shared" si="2"/>
        <v>-2.8846153846153681</v>
      </c>
      <c r="H8" s="1"/>
      <c r="I8" s="19" t="s">
        <v>8</v>
      </c>
      <c r="J8" s="17">
        <v>49.4</v>
      </c>
      <c r="K8" s="18">
        <v>31.97</v>
      </c>
      <c r="L8" s="23">
        <v>65.13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4" t="s">
        <v>10</v>
      </c>
      <c r="B9" s="26">
        <v>110.6</v>
      </c>
      <c r="C9" s="25">
        <v>135.30000000000001</v>
      </c>
      <c r="D9" s="25">
        <v>83.3</v>
      </c>
      <c r="E9" s="20">
        <v>27.9</v>
      </c>
      <c r="F9" s="25">
        <v>20.6</v>
      </c>
      <c r="G9" s="80">
        <f t="shared" si="2"/>
        <v>-26.16487455197132</v>
      </c>
      <c r="H9" s="27"/>
      <c r="I9" s="24" t="s">
        <v>10</v>
      </c>
      <c r="J9" s="28">
        <v>6.8</v>
      </c>
      <c r="K9" s="29">
        <v>14.17</v>
      </c>
      <c r="L9" s="30">
        <v>2.58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24" t="s">
        <v>11</v>
      </c>
      <c r="B10" s="25">
        <v>414</v>
      </c>
      <c r="C10" s="25">
        <v>438.5</v>
      </c>
      <c r="D10" s="25">
        <v>343.7</v>
      </c>
      <c r="E10" s="20">
        <v>107.3</v>
      </c>
      <c r="F10" s="25">
        <v>110.7</v>
      </c>
      <c r="G10" s="80">
        <f t="shared" si="2"/>
        <v>3.1686859273066221</v>
      </c>
      <c r="H10" s="27"/>
      <c r="I10" s="24" t="s">
        <v>11</v>
      </c>
      <c r="J10" s="28">
        <v>42.6</v>
      </c>
      <c r="K10" s="29">
        <v>35.35</v>
      </c>
      <c r="L10" s="30">
        <v>83.04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31" t="s">
        <v>14</v>
      </c>
      <c r="B11" s="32">
        <f t="shared" ref="B11:F11" si="6">SUM(B12)</f>
        <v>541.1</v>
      </c>
      <c r="C11" s="32">
        <f t="shared" si="6"/>
        <v>658.7</v>
      </c>
      <c r="D11" s="32">
        <v>541</v>
      </c>
      <c r="E11" s="32">
        <f t="shared" si="6"/>
        <v>165.7</v>
      </c>
      <c r="F11" s="87">
        <f t="shared" si="6"/>
        <v>155.69999999999999</v>
      </c>
      <c r="G11" s="85">
        <f t="shared" si="2"/>
        <v>-6.0350030175015092</v>
      </c>
      <c r="H11" s="1"/>
      <c r="I11" s="31" t="s">
        <v>14</v>
      </c>
      <c r="J11" s="33">
        <f t="shared" ref="J11" si="7">SUM(J12)</f>
        <v>50.4</v>
      </c>
      <c r="K11" s="34">
        <v>10.44</v>
      </c>
      <c r="L11" s="34">
        <v>1.63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4" t="s">
        <v>21</v>
      </c>
      <c r="B12" s="15">
        <f t="shared" ref="B12:F12" si="8">SUM(B13:B16)</f>
        <v>541.1</v>
      </c>
      <c r="C12" s="15">
        <f t="shared" si="8"/>
        <v>658.7</v>
      </c>
      <c r="D12" s="15">
        <f t="shared" si="8"/>
        <v>524.5</v>
      </c>
      <c r="E12" s="15">
        <f t="shared" si="8"/>
        <v>165.7</v>
      </c>
      <c r="F12" s="15">
        <f t="shared" si="8"/>
        <v>155.69999999999999</v>
      </c>
      <c r="G12" s="16">
        <f t="shared" si="2"/>
        <v>-6.0350030175015092</v>
      </c>
      <c r="H12" s="1"/>
      <c r="I12" s="14" t="s">
        <v>21</v>
      </c>
      <c r="J12" s="43">
        <v>50.4</v>
      </c>
      <c r="K12" s="18">
        <v>10.44</v>
      </c>
      <c r="L12" s="23">
        <v>1.63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5" t="s">
        <v>22</v>
      </c>
      <c r="B13" s="26">
        <v>138.5</v>
      </c>
      <c r="C13" s="26">
        <v>206.2</v>
      </c>
      <c r="D13" s="25">
        <v>165.9</v>
      </c>
      <c r="E13" s="20">
        <v>55.2</v>
      </c>
      <c r="F13" s="25">
        <v>50.2</v>
      </c>
      <c r="G13" s="80">
        <f t="shared" si="2"/>
        <v>-9.0579710144927539</v>
      </c>
      <c r="H13" s="27"/>
      <c r="I13" s="35" t="s">
        <v>22</v>
      </c>
      <c r="J13" s="44">
        <v>15</v>
      </c>
      <c r="K13" s="29">
        <v>-3.24</v>
      </c>
      <c r="L13" s="30">
        <v>-10.28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21.75" customHeight="1">
      <c r="A14" s="35" t="s">
        <v>24</v>
      </c>
      <c r="B14" s="26">
        <v>87.9</v>
      </c>
      <c r="C14" s="26">
        <v>90.4</v>
      </c>
      <c r="D14" s="25">
        <v>58.7</v>
      </c>
      <c r="E14" s="20">
        <v>20.100000000000001</v>
      </c>
      <c r="F14" s="26">
        <v>18.899999999999999</v>
      </c>
      <c r="G14" s="80">
        <f t="shared" si="2"/>
        <v>-5.970149253731357</v>
      </c>
      <c r="H14" s="27"/>
      <c r="I14" s="35" t="s">
        <v>24</v>
      </c>
      <c r="J14" s="44">
        <v>6.7</v>
      </c>
      <c r="K14" s="29">
        <v>18.16</v>
      </c>
      <c r="L14" s="30">
        <v>36.18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21.75" customHeight="1">
      <c r="A15" s="35" t="s">
        <v>25</v>
      </c>
      <c r="B15" s="26">
        <v>101.6</v>
      </c>
      <c r="C15" s="26">
        <v>130</v>
      </c>
      <c r="D15" s="25">
        <v>106.2</v>
      </c>
      <c r="E15" s="20">
        <v>34.1</v>
      </c>
      <c r="F15" s="25">
        <v>32.200000000000003</v>
      </c>
      <c r="G15" s="80">
        <f t="shared" si="2"/>
        <v>-5.5718475073313742</v>
      </c>
      <c r="H15" s="27"/>
      <c r="I15" s="35" t="s">
        <v>25</v>
      </c>
      <c r="J15" s="44">
        <v>10.6</v>
      </c>
      <c r="K15" s="29">
        <v>16.55</v>
      </c>
      <c r="L15" s="30">
        <v>11.08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21.75" customHeight="1">
      <c r="A16" s="35" t="s">
        <v>26</v>
      </c>
      <c r="B16" s="25">
        <v>213.1</v>
      </c>
      <c r="C16" s="25">
        <v>232.1</v>
      </c>
      <c r="D16" s="25">
        <v>193.7</v>
      </c>
      <c r="E16" s="20">
        <v>56.3</v>
      </c>
      <c r="F16" s="25">
        <v>54.4</v>
      </c>
      <c r="G16" s="81">
        <f t="shared" si="2"/>
        <v>-3.3747779751332128</v>
      </c>
      <c r="H16" s="27"/>
      <c r="I16" s="36" t="s">
        <v>26</v>
      </c>
      <c r="J16" s="45">
        <v>18.100000000000001</v>
      </c>
      <c r="K16" s="37">
        <v>17.75</v>
      </c>
      <c r="L16" s="38">
        <v>-1.72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21.75" customHeight="1">
      <c r="A17" s="39" t="s">
        <v>29</v>
      </c>
      <c r="B17" s="39"/>
      <c r="C17" s="39"/>
      <c r="D17" s="39"/>
      <c r="E17" s="39"/>
      <c r="F17" s="39"/>
      <c r="G17" s="40"/>
      <c r="H17" s="1"/>
      <c r="I17" s="39" t="s">
        <v>29</v>
      </c>
      <c r="J17" s="41"/>
      <c r="K17" s="4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6" t="s">
        <v>33</v>
      </c>
      <c r="B18" s="102"/>
      <c r="C18" s="102"/>
      <c r="D18" s="102"/>
      <c r="E18" s="102"/>
      <c r="F18" s="102"/>
      <c r="G18" s="102"/>
      <c r="H18" s="1"/>
      <c r="I18" s="106" t="s">
        <v>43</v>
      </c>
      <c r="J18" s="102"/>
      <c r="K18" s="102"/>
      <c r="L18" s="10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A18:G18"/>
    <mergeCell ref="J3:L3"/>
    <mergeCell ref="A1:G1"/>
    <mergeCell ref="A2:G2"/>
    <mergeCell ref="B3:B4"/>
    <mergeCell ref="C3:C4"/>
    <mergeCell ref="D3:D4"/>
    <mergeCell ref="I1:L1"/>
    <mergeCell ref="I18:L18"/>
    <mergeCell ref="I2:L2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ส่งออก</vt:lpstr>
      <vt:lpstr>นำเข้า</vt:lpstr>
      <vt:lpstr>นำเข้า!Print_Area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2021-08-13T04:46:39Z</cp:lastPrinted>
  <dcterms:created xsi:type="dcterms:W3CDTF">2019-02-25T08:34:04Z</dcterms:created>
  <dcterms:modified xsi:type="dcterms:W3CDTF">2021-08-13T04:46:42Z</dcterms:modified>
</cp:coreProperties>
</file>