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1"/>
  </bookViews>
  <sheets>
    <sheet name="ส่งออก" sheetId="1" r:id="rId1"/>
    <sheet name="นำเข้า" sheetId="2" r:id="rId2"/>
  </sheets>
  <definedNames>
    <definedName name="_xlnm.Print_Area" localSheetId="1">นำเข้า!$A$1:$G$18,นำเข้า!$I$1:$L$18</definedName>
    <definedName name="_xlnm.Print_Area" localSheetId="0">ส่งออก!$A$1:$G$26,ส่งออก!$I$1:$L$26</definedName>
  </definedNames>
  <calcPr calcId="125725"/>
</workbook>
</file>

<file path=xl/calcChain.xml><?xml version="1.0" encoding="utf-8"?>
<calcChain xmlns="http://schemas.openxmlformats.org/spreadsheetml/2006/main">
  <c r="F12" i="2"/>
  <c r="E12"/>
  <c r="J18" i="1" l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C13"/>
  <c r="C7"/>
  <c r="G18" l="1"/>
  <c r="G6"/>
  <c r="C6"/>
  <c r="C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<sst xmlns="http://schemas.openxmlformats.org/spreadsheetml/2006/main" count="99" uniqueCount="43">
  <si>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</si>
  <si>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</si>
  <si>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</si>
  <si>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</si>
  <si>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</si>
  <si>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</si>
  <si>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</si>
  <si>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</si>
  <si>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</si>
  <si>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</si>
  <si>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</si>
  <si>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</si>
  <si>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</si>
  <si>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</si>
  <si>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</si>
  <si>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</si>
  <si>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</si>
  <si>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</si>
  <si>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</si>
  <si>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</si>
  <si>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</si>
  <si>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</si>
  <si>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</si>
  <si>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</si>
  <si>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</si>
  <si>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</si>
  <si>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</si>
  <si>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</si>
  <si>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</si>
  <si>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</si>
  <si>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</si>
  <si>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t>โครงสร้างสินค้าส่งออกกระทรวงพาณิชย์ (Comcode)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</si>
  <si>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</si>
  <si>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</si>
  <si>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</si>
  <si>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</si>
  <si>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>(ม.ค.-พ.ค.)</t>
  </si>
  <si>
    <t>ตาราง 2 : การส่งออกเครื่องหนังและรองเท้า เดือนพฤษภาคม 2564</t>
  </si>
  <si>
    <t>ตาราง 1 : การส่งออกเครื่องหนังและรองเท้า เดือนมกราคม - พฤษภาคม 2564</t>
  </si>
  <si>
    <t>ตาราง 4 : การนำเข้าเครื่องหนังและรองเท้า เดือนพฤษภาคม 2564</t>
  </si>
  <si>
    <t>ตาราง 3 : การนำเข้าเครื่องหนังและรองเท้า เดือนมกราคม - พฤษภาคม 2564</t>
  </si>
  <si>
    <t>พฤษภาคม 2564</t>
  </si>
  <si>
    <t>มูลค่า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</si>
</sst>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8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8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9" fillId="0" borderId="6" xfId="0" applyNumberFormat="1" applyFont="1" applyBorder="1" applyAlignment="1">
      <alignment vertical="center" shrinkToFit="1"/>
    </xf>
    <xf numFmtId="167" fontId="9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9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10" fillId="0" borderId="14" xfId="0" applyFont="1" applyBorder="1" applyAlignment="1">
      <alignment horizontal="left" vertical="center" shrinkToFit="1"/>
    </xf>
    <xf numFmtId="165" fontId="10" fillId="0" borderId="14" xfId="0" applyNumberFormat="1" applyFont="1" applyBorder="1" applyAlignment="1">
      <alignment vertical="top"/>
    </xf>
    <xf numFmtId="165" fontId="10" fillId="0" borderId="15" xfId="0" applyNumberFormat="1" applyFont="1" applyBorder="1" applyAlignment="1">
      <alignment vertical="top"/>
    </xf>
    <xf numFmtId="0" fontId="12" fillId="0" borderId="0" xfId="0" applyFont="1" applyAlignment="1"/>
    <xf numFmtId="167" fontId="11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>
      <alignment vertical="top"/>
    </xf>
    <xf numFmtId="168" fontId="10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8" fillId="5" borderId="12" xfId="0" applyNumberFormat="1" applyFont="1" applyFill="1" applyBorder="1" applyAlignment="1">
      <alignment vertical="top"/>
    </xf>
    <xf numFmtId="168" fontId="8" fillId="5" borderId="12" xfId="0" applyNumberFormat="1" applyFont="1" applyFill="1" applyBorder="1" applyAlignment="1">
      <alignment vertical="top"/>
    </xf>
    <xf numFmtId="0" fontId="10" fillId="0" borderId="14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168" fontId="10" fillId="0" borderId="11" xfId="0" applyNumberFormat="1" applyFont="1" applyBorder="1" applyAlignment="1">
      <alignment vertical="top"/>
    </xf>
    <xf numFmtId="168" fontId="10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/>
    <xf numFmtId="4" fontId="12" fillId="0" borderId="0" xfId="0" applyNumberFormat="1" applyFont="1" applyAlignment="1"/>
    <xf numFmtId="172" fontId="9" fillId="0" borderId="6" xfId="0" applyNumberFormat="1" applyFont="1" applyBorder="1" applyAlignment="1">
      <alignment vertical="top"/>
    </xf>
    <xf numFmtId="172" fontId="11" fillId="0" borderId="14" xfId="0" applyNumberFormat="1" applyFont="1" applyBorder="1" applyAlignment="1">
      <alignment vertical="top"/>
    </xf>
    <xf numFmtId="172" fontId="11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0" fontId="7" fillId="4" borderId="14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8" fillId="4" borderId="12" xfId="0" applyNumberFormat="1" applyFont="1" applyFill="1" applyBorder="1" applyAlignment="1">
      <alignment shrinkToFit="1"/>
    </xf>
    <xf numFmtId="165" fontId="8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0" fontId="7" fillId="4" borderId="12" xfId="0" applyFont="1" applyFill="1" applyBorder="1" applyAlignment="1">
      <alignment horizontal="center" shrinkToFit="1"/>
    </xf>
    <xf numFmtId="165" fontId="1" fillId="4" borderId="12" xfId="0" applyNumberFormat="1" applyFont="1" applyFill="1" applyBorder="1" applyAlignment="1">
      <alignment shrinkToFit="1"/>
    </xf>
    <xf numFmtId="165" fontId="8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0" fontId="5" fillId="0" borderId="6" xfId="0" applyFont="1" applyBorder="1" applyAlignment="1">
      <alignment horizontal="center" shrinkToFit="1"/>
    </xf>
    <xf numFmtId="165" fontId="5" fillId="0" borderId="6" xfId="0" applyNumberFormat="1" applyFont="1" applyBorder="1" applyAlignment="1"/>
    <xf numFmtId="165" fontId="9" fillId="0" borderId="6" xfId="0" applyNumberFormat="1" applyFont="1" applyBorder="1" applyAlignment="1"/>
    <xf numFmtId="169" fontId="5" fillId="0" borderId="14" xfId="0" applyNumberFormat="1" applyFont="1" applyBorder="1" applyAlignment="1"/>
    <xf numFmtId="0" fontId="10" fillId="0" borderId="14" xfId="0" applyFont="1" applyBorder="1" applyAlignment="1">
      <alignment horizontal="left" shrinkToFit="1"/>
    </xf>
    <xf numFmtId="0" fontId="10" fillId="0" borderId="14" xfId="0" applyFont="1" applyBorder="1" applyAlignment="1">
      <alignment horizontal="center" shrinkToFit="1"/>
    </xf>
    <xf numFmtId="165" fontId="10" fillId="0" borderId="14" xfId="0" applyNumberFormat="1" applyFont="1" applyBorder="1" applyAlignment="1"/>
    <xf numFmtId="170" fontId="11" fillId="0" borderId="14" xfId="0" applyNumberFormat="1" applyFont="1" applyBorder="1" applyAlignment="1"/>
    <xf numFmtId="165" fontId="11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0" fontId="5" fillId="0" borderId="14" xfId="0" applyFont="1" applyBorder="1" applyAlignment="1">
      <alignment horizontal="center" shrinkToFit="1"/>
    </xf>
    <xf numFmtId="165" fontId="5" fillId="0" borderId="14" xfId="0" applyNumberFormat="1" applyFont="1" applyBorder="1" applyAlignment="1"/>
    <xf numFmtId="165" fontId="9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0" fontId="7" fillId="5" borderId="12" xfId="0" applyFont="1" applyFill="1" applyBorder="1" applyAlignment="1">
      <alignment horizontal="center" shrinkToFit="1"/>
    </xf>
    <xf numFmtId="165" fontId="1" fillId="5" borderId="12" xfId="0" applyNumberFormat="1" applyFont="1" applyFill="1" applyBorder="1" applyAlignment="1"/>
    <xf numFmtId="165" fontId="8" fillId="5" borderId="12" xfId="0" applyNumberFormat="1" applyFont="1" applyFill="1" applyBorder="1" applyAlignment="1"/>
    <xf numFmtId="0" fontId="10" fillId="0" borderId="14" xfId="0" applyFont="1" applyBorder="1" applyAlignment="1">
      <alignment shrinkToFit="1"/>
    </xf>
    <xf numFmtId="0" fontId="10" fillId="0" borderId="11" xfId="0" applyFont="1" applyBorder="1" applyAlignment="1">
      <alignment shrinkToFit="1"/>
    </xf>
    <xf numFmtId="165" fontId="11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10" fillId="0" borderId="14" xfId="0" applyNumberFormat="1" applyFont="1" applyBorder="1" applyAlignment="1"/>
    <xf numFmtId="167" fontId="10" fillId="0" borderId="15" xfId="0" applyNumberFormat="1" applyFont="1" applyBorder="1" applyAlignment="1"/>
    <xf numFmtId="166" fontId="8" fillId="4" borderId="14" xfId="0" applyNumberFormat="1" applyFont="1" applyFill="1" applyBorder="1" applyAlignment="1">
      <alignment vertical="top"/>
    </xf>
    <xf numFmtId="4" fontId="11" fillId="0" borderId="18" xfId="0" applyNumberFormat="1" applyFont="1" applyBorder="1" applyAlignment="1">
      <alignment vertical="center" shrinkToFit="1"/>
    </xf>
    <xf numFmtId="4" fontId="11" fillId="0" borderId="19" xfId="0" applyNumberFormat="1" applyFont="1" applyBorder="1" applyAlignment="1">
      <alignment vertical="center" shrinkToFit="1"/>
    </xf>
    <xf numFmtId="4" fontId="9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9" fillId="0" borderId="20" xfId="0" applyNumberFormat="1" applyFont="1" applyBorder="1" applyAlignment="1">
      <alignment vertical="center" shrinkToFit="1"/>
    </xf>
    <xf numFmtId="4" fontId="8" fillId="6" borderId="12" xfId="0" applyNumberFormat="1" applyFont="1" applyFill="1" applyBorder="1" applyAlignment="1">
      <alignment vertical="center" shrinkToFit="1"/>
    </xf>
    <xf numFmtId="4" fontId="8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9" fillId="0" borderId="21" xfId="0" applyNumberFormat="1" applyFont="1" applyBorder="1" applyAlignment="1">
      <alignment vertical="center" shrinkToFit="1"/>
    </xf>
    <xf numFmtId="4" fontId="9" fillId="0" borderId="22" xfId="0" applyNumberFormat="1" applyFont="1" applyBorder="1" applyAlignment="1">
      <alignment vertical="center" shrinkToFit="1"/>
    </xf>
    <xf numFmtId="4" fontId="9" fillId="0" borderId="23" xfId="0" applyNumberFormat="1" applyFont="1" applyBorder="1" applyAlignment="1">
      <alignment vertical="center" shrinkToFit="1"/>
    </xf>
    <xf numFmtId="0" fontId="4" fillId="0" borderId="0" xfId="0" applyFont="1" applyAlignment="1"/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10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1" fillId="3" borderId="6" xfId="0" applyFont="1" applyFill="1" applyBorder="1" applyAlignment="1">
      <alignment horizontal="center" wrapText="1" shrinkToFit="1"/>
    </xf>
    <xf numFmtId="0" fontId="1" fillId="3" borderId="11" xfId="0" applyFont="1" applyFill="1" applyBorder="1" applyAlignment="1">
      <alignment horizontal="center" wrapText="1" shrinkToFit="1"/>
    </xf>
    <xf numFmtId="0" fontId="1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6">
    <dxf>
      <font>
        <condense val="0"/>
        <extend val="0"/>
        <color rgb="FF9C0006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110" zoomScaleNormal="110" workbookViewId="0">
      <pane xSplit="1" topLeftCell="B1" activePane="topRight" state="frozen"/>
      <selection pane="topRight" activeCell="J3" sqref="J3:L4"/>
    </sheetView>
  </sheetViews>
  <sheetFormatPr defaultColWidth="12.625" defaultRowHeight="15" customHeight="1"/>
  <cols>
    <col min="1" max="1" width="40.125" style="47" customWidth="1"/>
    <col min="2" max="2" width="10.125" style="42" customWidth="1"/>
    <col min="3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105" t="s">
        <v>38</v>
      </c>
      <c r="B1" s="106"/>
      <c r="C1" s="107"/>
      <c r="D1" s="108"/>
      <c r="E1" s="107"/>
      <c r="F1" s="107"/>
      <c r="G1" s="108"/>
      <c r="H1" s="1"/>
      <c r="I1" s="105" t="s">
        <v>37</v>
      </c>
      <c r="J1" s="106"/>
      <c r="K1" s="107"/>
      <c r="L1" s="10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9" t="s">
        <v>0</v>
      </c>
      <c r="B2" s="109"/>
      <c r="C2" s="110"/>
      <c r="D2" s="110"/>
      <c r="E2" s="110"/>
      <c r="F2" s="110"/>
      <c r="G2" s="110"/>
      <c r="H2" s="1"/>
      <c r="I2" s="124" t="s">
        <v>0</v>
      </c>
      <c r="J2" s="124"/>
      <c r="K2" s="124"/>
      <c r="L2" s="12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15" t="s">
        <v>31</v>
      </c>
      <c r="C3" s="113">
        <v>2562</v>
      </c>
      <c r="D3" s="113">
        <v>2563</v>
      </c>
      <c r="E3" s="48">
        <v>2563</v>
      </c>
      <c r="F3" s="48">
        <v>2564</v>
      </c>
      <c r="G3" s="48" t="s">
        <v>2</v>
      </c>
      <c r="H3" s="4"/>
      <c r="I3" s="4"/>
      <c r="J3" s="102" t="s">
        <v>41</v>
      </c>
      <c r="K3" s="103"/>
      <c r="L3" s="10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16"/>
      <c r="C4" s="114"/>
      <c r="D4" s="114"/>
      <c r="E4" s="49" t="s">
        <v>36</v>
      </c>
      <c r="F4" s="49" t="s">
        <v>36</v>
      </c>
      <c r="G4" s="50" t="s">
        <v>35</v>
      </c>
      <c r="H4" s="4"/>
      <c r="I4" s="4"/>
      <c r="J4" s="7" t="s">
        <v>42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3</v>
      </c>
      <c r="B5" s="53"/>
      <c r="C5" s="54">
        <f t="shared" ref="C5" si="0">SUM(C6+C18)</f>
        <v>1886.7</v>
      </c>
      <c r="D5" s="54">
        <f t="shared" ref="D5:F5" si="1">SUM(D6+D18)</f>
        <v>1388.3</v>
      </c>
      <c r="E5" s="54">
        <f t="shared" si="1"/>
        <v>609.20000000000005</v>
      </c>
      <c r="F5" s="9">
        <f t="shared" si="1"/>
        <v>644.9</v>
      </c>
      <c r="G5" s="10">
        <f t="shared" ref="G5:G24" si="2">SUM(F5-E5)*100/E5</f>
        <v>5.8601444517399752</v>
      </c>
      <c r="H5" s="1"/>
      <c r="I5" s="52" t="s">
        <v>3</v>
      </c>
      <c r="J5" s="56">
        <f>SUM(J6+J18)</f>
        <v>131.1</v>
      </c>
      <c r="K5" s="55">
        <v>5.13</v>
      </c>
      <c r="L5" s="55">
        <v>59.1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7" t="s">
        <v>4</v>
      </c>
      <c r="B6" s="58"/>
      <c r="C6" s="59">
        <f t="shared" ref="C6" si="3">SUM(C7+C13)</f>
        <v>1251.7</v>
      </c>
      <c r="D6" s="59">
        <f t="shared" ref="D6:F6" si="4">SUM(D7+D13)</f>
        <v>876.5</v>
      </c>
      <c r="E6" s="59">
        <f t="shared" si="4"/>
        <v>391.70000000000005</v>
      </c>
      <c r="F6" s="12">
        <f t="shared" si="4"/>
        <v>408.8</v>
      </c>
      <c r="G6" s="10">
        <f t="shared" si="2"/>
        <v>4.3655859075823242</v>
      </c>
      <c r="H6" s="1"/>
      <c r="I6" s="57" t="s">
        <v>4</v>
      </c>
      <c r="J6" s="60">
        <f>SUM(J7+J13)</f>
        <v>78.8</v>
      </c>
      <c r="K6" s="55">
        <v>-5.29</v>
      </c>
      <c r="L6" s="55">
        <v>60.49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1" t="s">
        <v>5</v>
      </c>
      <c r="B7" s="62">
        <v>316000000</v>
      </c>
      <c r="C7" s="63">
        <f t="shared" ref="C7:D7" si="5">SUM(C8:C12)</f>
        <v>799.4</v>
      </c>
      <c r="D7" s="63">
        <f t="shared" si="5"/>
        <v>624.79999999999995</v>
      </c>
      <c r="E7" s="63">
        <f>SUM(E8:E12)</f>
        <v>267.3</v>
      </c>
      <c r="F7" s="96">
        <f>SUM(F8:F12)</f>
        <v>290.3</v>
      </c>
      <c r="G7" s="22">
        <f t="shared" si="2"/>
        <v>8.6045641601197147</v>
      </c>
      <c r="H7" s="1"/>
      <c r="I7" s="61" t="s">
        <v>5</v>
      </c>
      <c r="J7" s="64">
        <v>57</v>
      </c>
      <c r="K7" s="65">
        <v>-3.7</v>
      </c>
      <c r="L7" s="65">
        <v>59.14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6" t="s">
        <v>9</v>
      </c>
      <c r="B8" s="67">
        <v>316010000</v>
      </c>
      <c r="C8" s="85">
        <v>100.2</v>
      </c>
      <c r="D8" s="85">
        <v>52.4</v>
      </c>
      <c r="E8" s="68">
        <v>23.3</v>
      </c>
      <c r="F8" s="85">
        <v>17.899999999999999</v>
      </c>
      <c r="G8" s="22">
        <f t="shared" si="2"/>
        <v>-23.17596566523606</v>
      </c>
      <c r="H8" s="27"/>
      <c r="I8" s="66" t="s">
        <v>9</v>
      </c>
      <c r="J8" s="69">
        <v>3.2</v>
      </c>
      <c r="K8" s="30">
        <v>-17.28</v>
      </c>
      <c r="L8" s="30">
        <v>41.37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1.75" customHeight="1">
      <c r="A9" s="66" t="s">
        <v>12</v>
      </c>
      <c r="B9" s="67">
        <v>316020000</v>
      </c>
      <c r="C9" s="85">
        <v>6.5</v>
      </c>
      <c r="D9" s="85">
        <v>6.9</v>
      </c>
      <c r="E9" s="68">
        <v>2.2999999999999998</v>
      </c>
      <c r="F9" s="85">
        <v>2.5</v>
      </c>
      <c r="G9" s="22">
        <f t="shared" si="2"/>
        <v>8.6956521739130519</v>
      </c>
      <c r="H9" s="27"/>
      <c r="I9" s="66" t="s">
        <v>12</v>
      </c>
      <c r="J9" s="70">
        <v>0.3</v>
      </c>
      <c r="K9" s="30">
        <v>-29.35</v>
      </c>
      <c r="L9" s="30">
        <v>-40.549999999999997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>
      <c r="A10" s="66" t="s">
        <v>13</v>
      </c>
      <c r="B10" s="67">
        <v>316030000</v>
      </c>
      <c r="C10" s="85">
        <v>54.6</v>
      </c>
      <c r="D10" s="85">
        <v>52.9</v>
      </c>
      <c r="E10" s="68">
        <v>22.9</v>
      </c>
      <c r="F10" s="85">
        <v>29.1</v>
      </c>
      <c r="G10" s="22">
        <f t="shared" si="2"/>
        <v>27.074235807860273</v>
      </c>
      <c r="H10" s="27"/>
      <c r="I10" s="66" t="s">
        <v>13</v>
      </c>
      <c r="J10" s="70">
        <v>5.5</v>
      </c>
      <c r="K10" s="30">
        <v>-7.14</v>
      </c>
      <c r="L10" s="30">
        <v>104.13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>
      <c r="A11" s="66" t="s">
        <v>15</v>
      </c>
      <c r="B11" s="67">
        <v>316040000</v>
      </c>
      <c r="C11" s="85">
        <v>11.6</v>
      </c>
      <c r="D11" s="85">
        <v>3.7</v>
      </c>
      <c r="E11" s="68">
        <v>2.1</v>
      </c>
      <c r="F11" s="85">
        <v>1.3</v>
      </c>
      <c r="G11" s="22">
        <f t="shared" si="2"/>
        <v>-38.095238095238095</v>
      </c>
      <c r="H11" s="27"/>
      <c r="I11" s="66" t="s">
        <v>15</v>
      </c>
      <c r="J11" s="70">
        <v>0.3</v>
      </c>
      <c r="K11" s="30">
        <v>1.1200000000000001</v>
      </c>
      <c r="L11" s="30">
        <v>220.78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21.75" customHeight="1">
      <c r="A12" s="66" t="s">
        <v>16</v>
      </c>
      <c r="B12" s="67">
        <v>316050000</v>
      </c>
      <c r="C12" s="85">
        <v>626.5</v>
      </c>
      <c r="D12" s="85">
        <v>508.9</v>
      </c>
      <c r="E12" s="68">
        <v>216.7</v>
      </c>
      <c r="F12" s="85">
        <v>239.5</v>
      </c>
      <c r="G12" s="22">
        <f t="shared" si="2"/>
        <v>10.521458237194283</v>
      </c>
      <c r="H12" s="27"/>
      <c r="I12" s="66" t="s">
        <v>16</v>
      </c>
      <c r="J12" s="70">
        <v>47.8</v>
      </c>
      <c r="K12" s="30">
        <v>-1.99</v>
      </c>
      <c r="L12" s="30">
        <v>57.89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21.75" customHeight="1">
      <c r="A13" s="71" t="s">
        <v>17</v>
      </c>
      <c r="B13" s="72">
        <v>315000000</v>
      </c>
      <c r="C13" s="73">
        <f t="shared" ref="C13:D13" si="6">SUM(C14:C17)</f>
        <v>452.3</v>
      </c>
      <c r="D13" s="73">
        <f t="shared" si="6"/>
        <v>251.70000000000002</v>
      </c>
      <c r="E13" s="91">
        <f>SUM(E14:E17)</f>
        <v>124.4</v>
      </c>
      <c r="F13" s="97">
        <f>SUM(F14:F17)</f>
        <v>118.5</v>
      </c>
      <c r="G13" s="92">
        <f t="shared" si="2"/>
        <v>-4.7427652733119015</v>
      </c>
      <c r="H13" s="1"/>
      <c r="I13" s="71" t="s">
        <v>17</v>
      </c>
      <c r="J13" s="74">
        <v>21.8</v>
      </c>
      <c r="K13" s="65">
        <v>-9.14</v>
      </c>
      <c r="L13" s="65">
        <v>63.26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6" t="s">
        <v>10</v>
      </c>
      <c r="B14" s="67">
        <v>315010000</v>
      </c>
      <c r="C14" s="85">
        <v>94.9</v>
      </c>
      <c r="D14" s="85">
        <v>64.5</v>
      </c>
      <c r="E14" s="68">
        <v>32.1</v>
      </c>
      <c r="F14" s="85">
        <v>38.9</v>
      </c>
      <c r="G14" s="22">
        <f t="shared" si="2"/>
        <v>21.183800623052953</v>
      </c>
      <c r="H14" s="27"/>
      <c r="I14" s="66" t="s">
        <v>10</v>
      </c>
      <c r="J14" s="69">
        <v>7.6</v>
      </c>
      <c r="K14" s="30">
        <v>26.33</v>
      </c>
      <c r="L14" s="30">
        <v>264.24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21.75" customHeight="1">
      <c r="A15" s="66" t="s">
        <v>18</v>
      </c>
      <c r="B15" s="67">
        <v>315020000</v>
      </c>
      <c r="C15" s="85">
        <v>147.19999999999999</v>
      </c>
      <c r="D15" s="85">
        <v>56.2</v>
      </c>
      <c r="E15" s="68">
        <v>31.6</v>
      </c>
      <c r="F15" s="85">
        <v>23.3</v>
      </c>
      <c r="G15" s="22">
        <f t="shared" si="2"/>
        <v>-26.26582278481013</v>
      </c>
      <c r="H15" s="27"/>
      <c r="I15" s="66" t="s">
        <v>18</v>
      </c>
      <c r="J15" s="70">
        <v>4</v>
      </c>
      <c r="K15" s="30">
        <v>-28.77</v>
      </c>
      <c r="L15" s="30">
        <v>44.63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21.75" customHeight="1">
      <c r="A16" s="66" t="s">
        <v>19</v>
      </c>
      <c r="B16" s="67">
        <v>315030000</v>
      </c>
      <c r="C16" s="85">
        <v>43.4</v>
      </c>
      <c r="D16" s="85">
        <v>23.1</v>
      </c>
      <c r="E16" s="68">
        <v>11.5</v>
      </c>
      <c r="F16" s="85">
        <v>6.6</v>
      </c>
      <c r="G16" s="22">
        <f t="shared" si="2"/>
        <v>-42.608695652173921</v>
      </c>
      <c r="H16" s="27"/>
      <c r="I16" s="66" t="s">
        <v>19</v>
      </c>
      <c r="J16" s="70">
        <v>1.2</v>
      </c>
      <c r="K16" s="30">
        <v>1.08</v>
      </c>
      <c r="L16" s="30">
        <v>-8.75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21.75" customHeight="1">
      <c r="A17" s="66" t="s">
        <v>20</v>
      </c>
      <c r="B17" s="67">
        <v>315040000</v>
      </c>
      <c r="C17" s="85">
        <v>166.8</v>
      </c>
      <c r="D17" s="85">
        <v>107.9</v>
      </c>
      <c r="E17" s="68">
        <v>49.2</v>
      </c>
      <c r="F17" s="85">
        <v>49.7</v>
      </c>
      <c r="G17" s="22">
        <f t="shared" si="2"/>
        <v>1.0162601626016259</v>
      </c>
      <c r="H17" s="43"/>
      <c r="I17" s="66" t="s">
        <v>20</v>
      </c>
      <c r="J17" s="70">
        <v>9</v>
      </c>
      <c r="K17" s="30">
        <v>-19.32</v>
      </c>
      <c r="L17" s="30">
        <v>25.63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21.75" customHeight="1">
      <c r="A18" s="75" t="s">
        <v>14</v>
      </c>
      <c r="B18" s="76"/>
      <c r="C18" s="77">
        <f t="shared" ref="C18:F18" si="7">SUM(C19)</f>
        <v>635</v>
      </c>
      <c r="D18" s="77">
        <f t="shared" si="7"/>
        <v>511.79999999999995</v>
      </c>
      <c r="E18" s="77">
        <f t="shared" si="7"/>
        <v>217.5</v>
      </c>
      <c r="F18" s="95">
        <f t="shared" si="7"/>
        <v>236.1</v>
      </c>
      <c r="G18" s="94">
        <f t="shared" si="2"/>
        <v>8.551724137931032</v>
      </c>
      <c r="H18" s="1"/>
      <c r="I18" s="75" t="s">
        <v>14</v>
      </c>
      <c r="J18" s="78">
        <f t="shared" ref="J18" si="8">SUM(J19)</f>
        <v>52.3</v>
      </c>
      <c r="K18" s="34">
        <v>26.18</v>
      </c>
      <c r="L18" s="34">
        <v>57.34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1" t="s">
        <v>23</v>
      </c>
      <c r="B19" s="62">
        <v>314000000</v>
      </c>
      <c r="C19" s="63">
        <f t="shared" ref="C19:D19" si="9">SUM(C20:C24)</f>
        <v>635</v>
      </c>
      <c r="D19" s="63">
        <f t="shared" si="9"/>
        <v>511.79999999999995</v>
      </c>
      <c r="E19" s="63">
        <f>SUM(E20:E24)</f>
        <v>217.5</v>
      </c>
      <c r="F19" s="96">
        <f>SUM(F20:F24)</f>
        <v>236.1</v>
      </c>
      <c r="G19" s="98">
        <f t="shared" si="2"/>
        <v>8.551724137931032</v>
      </c>
      <c r="H19" s="1"/>
      <c r="I19" s="61" t="s">
        <v>23</v>
      </c>
      <c r="J19" s="64">
        <v>52.3</v>
      </c>
      <c r="K19" s="65">
        <v>26.18</v>
      </c>
      <c r="L19" s="65">
        <v>57.34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9" t="s">
        <v>22</v>
      </c>
      <c r="B20" s="67">
        <v>314010000</v>
      </c>
      <c r="C20" s="86">
        <v>18.600000000000001</v>
      </c>
      <c r="D20" s="86">
        <v>24.5</v>
      </c>
      <c r="E20" s="68">
        <v>5.8</v>
      </c>
      <c r="F20" s="86">
        <v>22.9</v>
      </c>
      <c r="G20" s="99">
        <f t="shared" si="2"/>
        <v>294.82758620689651</v>
      </c>
      <c r="H20" s="1"/>
      <c r="I20" s="79" t="s">
        <v>22</v>
      </c>
      <c r="J20" s="70">
        <v>2</v>
      </c>
      <c r="K20" s="30">
        <v>-42.92</v>
      </c>
      <c r="L20" s="30">
        <v>61.45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9" t="s">
        <v>27</v>
      </c>
      <c r="B21" s="67">
        <v>314020000</v>
      </c>
      <c r="C21" s="86">
        <v>108.5</v>
      </c>
      <c r="D21" s="86">
        <v>86.8</v>
      </c>
      <c r="E21" s="68">
        <v>39.4</v>
      </c>
      <c r="F21" s="86">
        <v>38.4</v>
      </c>
      <c r="G21" s="99">
        <f t="shared" si="2"/>
        <v>-2.5380710659898478</v>
      </c>
      <c r="H21" s="1"/>
      <c r="I21" s="79" t="s">
        <v>27</v>
      </c>
      <c r="J21" s="70">
        <v>9.1</v>
      </c>
      <c r="K21" s="30">
        <v>30.39</v>
      </c>
      <c r="L21" s="30">
        <v>40.74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9" t="s">
        <v>28</v>
      </c>
      <c r="B22" s="67">
        <v>314030000</v>
      </c>
      <c r="C22" s="86">
        <v>296.8</v>
      </c>
      <c r="D22" s="86">
        <v>234.9</v>
      </c>
      <c r="E22" s="68">
        <v>100.9</v>
      </c>
      <c r="F22" s="86">
        <v>84.9</v>
      </c>
      <c r="G22" s="99">
        <f t="shared" si="2"/>
        <v>-15.857284440039642</v>
      </c>
      <c r="H22" s="1"/>
      <c r="I22" s="79" t="s">
        <v>28</v>
      </c>
      <c r="J22" s="70">
        <v>21.6</v>
      </c>
      <c r="K22" s="30">
        <v>40.299999999999997</v>
      </c>
      <c r="L22" s="30">
        <v>24.81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9" t="s">
        <v>26</v>
      </c>
      <c r="B23" s="67">
        <v>314040000</v>
      </c>
      <c r="C23" s="86">
        <v>176.3</v>
      </c>
      <c r="D23" s="86">
        <v>140.19999999999999</v>
      </c>
      <c r="E23" s="68">
        <v>59.4</v>
      </c>
      <c r="F23" s="86">
        <v>77.5</v>
      </c>
      <c r="G23" s="99">
        <f t="shared" si="2"/>
        <v>30.471380471380478</v>
      </c>
      <c r="H23" s="1"/>
      <c r="I23" s="79" t="s">
        <v>26</v>
      </c>
      <c r="J23" s="70">
        <v>16.8</v>
      </c>
      <c r="K23" s="30">
        <v>28.5</v>
      </c>
      <c r="L23" s="30">
        <v>158.18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5" ht="21.75" customHeight="1">
      <c r="A24" s="79" t="s">
        <v>30</v>
      </c>
      <c r="B24" s="67">
        <v>314050000</v>
      </c>
      <c r="C24" s="86">
        <v>34.799999999999997</v>
      </c>
      <c r="D24" s="86">
        <v>25.4</v>
      </c>
      <c r="E24" s="68">
        <v>12</v>
      </c>
      <c r="F24" s="86">
        <v>12.4</v>
      </c>
      <c r="G24" s="100">
        <f t="shared" si="2"/>
        <v>3.3333333333333361</v>
      </c>
      <c r="H24" s="1"/>
      <c r="I24" s="80" t="s">
        <v>30</v>
      </c>
      <c r="J24" s="81">
        <v>2.8</v>
      </c>
      <c r="K24" s="38">
        <v>13.28</v>
      </c>
      <c r="L24" s="38">
        <v>62.79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5" ht="21.75" customHeight="1">
      <c r="A25" s="82" t="s">
        <v>29</v>
      </c>
      <c r="B25" s="83"/>
      <c r="C25" s="82"/>
      <c r="D25" s="82"/>
      <c r="E25" s="82"/>
      <c r="F25" s="82"/>
      <c r="G25" s="84"/>
      <c r="H25" s="1"/>
      <c r="I25" s="82" t="s">
        <v>29</v>
      </c>
      <c r="J25" s="83"/>
      <c r="K25" s="82"/>
      <c r="L25" s="82"/>
      <c r="M25" s="84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1.75" customHeight="1">
      <c r="A26" s="111" t="s">
        <v>34</v>
      </c>
      <c r="B26" s="111"/>
      <c r="C26" s="112"/>
      <c r="D26" s="112"/>
      <c r="E26" s="112"/>
      <c r="F26" s="112"/>
      <c r="G26" s="112"/>
      <c r="H26" s="1"/>
      <c r="I26" s="111" t="s">
        <v>34</v>
      </c>
      <c r="J26" s="111"/>
      <c r="K26" s="111"/>
      <c r="L26" s="111"/>
      <c r="M26" s="10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5" ht="21.75" customHeight="1">
      <c r="A27" s="1"/>
      <c r="B27" s="4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5" ht="21.75" customHeight="1">
      <c r="A28" s="1"/>
      <c r="B28" s="4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5" ht="21.75" customHeight="1">
      <c r="A29" s="1"/>
      <c r="B29" s="4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4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4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4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4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4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4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4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4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4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4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4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4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4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4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4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4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4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4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4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4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4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4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4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4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4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4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4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4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4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4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4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4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4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4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4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4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4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4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4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4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4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4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4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4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4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4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4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4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4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4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4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4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4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4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4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4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4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4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4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4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4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4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4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4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4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4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4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4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4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4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4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4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4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4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4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4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4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4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4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4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4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4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4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4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4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4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4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4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4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4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4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4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4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4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4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4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4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4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4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4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4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4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4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4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4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4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4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4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4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4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4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4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4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4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4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4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4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4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4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4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4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4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4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4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4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4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4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4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4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4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4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4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4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4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4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4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4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4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4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4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4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4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4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4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4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4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4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4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4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4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4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4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4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4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4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4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4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4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4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4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4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4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4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4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4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4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4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4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4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4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4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4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4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4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4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4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4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4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4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4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4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4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4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4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4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4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4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4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4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4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4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4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4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4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4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4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4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4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4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4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4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4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4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4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4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4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4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4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4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4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4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4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4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4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4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4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4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4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4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4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4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4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4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4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4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4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4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4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4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4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4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4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4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4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4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4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4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4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4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4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4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4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4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4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4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4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4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4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4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4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4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4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4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4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4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4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4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4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4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4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4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4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4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4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4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4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4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4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4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4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4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4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4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4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4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4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4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4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4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4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4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4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4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4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4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4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4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4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4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4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4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4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4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4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4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4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4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4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4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4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4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4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4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4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4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4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4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4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4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4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4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4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4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4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4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4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4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4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4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4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4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4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4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4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4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4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4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4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4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4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4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4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4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4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4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4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4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4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4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4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4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4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4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4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4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4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4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4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4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4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4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4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4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4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4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4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4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4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4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4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4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4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4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4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4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4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4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4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4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4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4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4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4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4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4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4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4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4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4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4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4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4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4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4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4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4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4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4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4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4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4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4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4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4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4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4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4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4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4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4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4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4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4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4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4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4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4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4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4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4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4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4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4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4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4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4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4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4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4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4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4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4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4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4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4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4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4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4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4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4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4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4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4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4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4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4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4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4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4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4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4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4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4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4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4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4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4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4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4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4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4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4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4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4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4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4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4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4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4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4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4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4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4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4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4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4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4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4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4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4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4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4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4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4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4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4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4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4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4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4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4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4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4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4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4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4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4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4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4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4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4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4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4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4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4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4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4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4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4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4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4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4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4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4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4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4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4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4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4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4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4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4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4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4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4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4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4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4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4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4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4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4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4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4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4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4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4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4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4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4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4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4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4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4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4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4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4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4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4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4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4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4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4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4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4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4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4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4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4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4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4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4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4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4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4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4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4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4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4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4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4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4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4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4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4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4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4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4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4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4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4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4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4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4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4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4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4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4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4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4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4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4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4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4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4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4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4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4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4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4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4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4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4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4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4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4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4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4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4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4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4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4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4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4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4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4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4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4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4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4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4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4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4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4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4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4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4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4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4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4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4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4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4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4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4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4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4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4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4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4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4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4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4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4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4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4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4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4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4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4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4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4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4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4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4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4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4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4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4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4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4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4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4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4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4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4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4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4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4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4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4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4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4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4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4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4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4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4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4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4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4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4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4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4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4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4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4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4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4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4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4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4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4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4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4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4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4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4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4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4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4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4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4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4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4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4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4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4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4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4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4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4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4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4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4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4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4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4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4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4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4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4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4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4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4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4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4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4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4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4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4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4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4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4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4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4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4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4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4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4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4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4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4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4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4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4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4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4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4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4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4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4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4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4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4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4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4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4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4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4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4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4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4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4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4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4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4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4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4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4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4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4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4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4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4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4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4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4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4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4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4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4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4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4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4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4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4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4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4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4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4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4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4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4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4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4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4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4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4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4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4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4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4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4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4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4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4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4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4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4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4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4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4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4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4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4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4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4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4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4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4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4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4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4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4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4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4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4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4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4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4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4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4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4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4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4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4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4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4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4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4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4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4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4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4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4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4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4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4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4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4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4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4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4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4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4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4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4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4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4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4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4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4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4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4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4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4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4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4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4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4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4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4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4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4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4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4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4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4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4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4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4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4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4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4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4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4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4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4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4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4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4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4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4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4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4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4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4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4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4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4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4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4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4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4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4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4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4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4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4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4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4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4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4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4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4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4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4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4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4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4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4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4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4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4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4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4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4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4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4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4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4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4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4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4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4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4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4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4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4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4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4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4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4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4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4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4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4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4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4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4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4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4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4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4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4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4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4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4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4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4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4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4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4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4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4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4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4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4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4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4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4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4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4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4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4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4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4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4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4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0">
    <mergeCell ref="J3:L3"/>
    <mergeCell ref="A1:G1"/>
    <mergeCell ref="A2:G2"/>
    <mergeCell ref="A26:G26"/>
    <mergeCell ref="C3:C4"/>
    <mergeCell ref="D3:D4"/>
    <mergeCell ref="B3:B4"/>
    <mergeCell ref="I2:L2"/>
    <mergeCell ref="I1:L1"/>
    <mergeCell ref="I26:L26"/>
  </mergeCells>
  <conditionalFormatting sqref="F7:G17 E7:F7 E13:F13 G19:G24 C8:D12 C14:D17">
    <cfRule type="cellIs" dxfId="5" priority="39" operator="lessThan">
      <formula>0</formula>
    </cfRule>
  </conditionalFormatting>
  <conditionalFormatting sqref="F19:F24 F7 F13 C20:D24">
    <cfRule type="cellIs" dxfId="4" priority="40" operator="lessThan">
      <formula>0</formula>
    </cfRule>
  </conditionalFormatting>
  <conditionalFormatting sqref="G5:G24 K5:L24">
    <cfRule type="cellIs" dxfId="3" priority="35" operator="lessThan">
      <formula>0</formula>
    </cfRule>
  </conditionalFormatting>
  <pageMargins left="0.7" right="0.7" top="0.75" bottom="0.75" header="0" footer="0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8" t="s">
        <v>40</v>
      </c>
      <c r="B1" s="119"/>
      <c r="C1" s="119"/>
      <c r="D1" s="120"/>
      <c r="E1" s="119"/>
      <c r="F1" s="119"/>
      <c r="G1" s="120"/>
      <c r="H1" s="1"/>
      <c r="I1" s="118" t="s">
        <v>39</v>
      </c>
      <c r="J1" s="119"/>
      <c r="K1" s="119"/>
      <c r="L1" s="1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21" t="s">
        <v>0</v>
      </c>
      <c r="B2" s="122"/>
      <c r="C2" s="122"/>
      <c r="D2" s="122"/>
      <c r="E2" s="122"/>
      <c r="F2" s="122"/>
      <c r="G2" s="122"/>
      <c r="H2" s="1"/>
      <c r="I2" s="124" t="s">
        <v>0</v>
      </c>
      <c r="J2" s="124"/>
      <c r="K2" s="124"/>
      <c r="L2" s="12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13">
        <v>2561</v>
      </c>
      <c r="C3" s="113">
        <v>2562</v>
      </c>
      <c r="D3" s="113">
        <v>2563</v>
      </c>
      <c r="E3" s="3">
        <v>2563</v>
      </c>
      <c r="F3" s="3">
        <v>2564</v>
      </c>
      <c r="G3" s="3" t="s">
        <v>2</v>
      </c>
      <c r="H3" s="4"/>
      <c r="I3" s="4"/>
      <c r="J3" s="102" t="s">
        <v>41</v>
      </c>
      <c r="K3" s="103"/>
      <c r="L3" s="10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23"/>
      <c r="C4" s="123"/>
      <c r="D4" s="123"/>
      <c r="E4" s="49" t="s">
        <v>36</v>
      </c>
      <c r="F4" s="49" t="s">
        <v>36</v>
      </c>
      <c r="G4" s="6" t="s">
        <v>35</v>
      </c>
      <c r="H4" s="4"/>
      <c r="I4" s="4"/>
      <c r="J4" s="7" t="s">
        <v>42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8" t="s">
        <v>3</v>
      </c>
      <c r="B5" s="9">
        <f t="shared" ref="B5:F5" si="0">SUM(B6+B11)</f>
        <v>1964.6999999999998</v>
      </c>
      <c r="C5" s="9">
        <f t="shared" si="0"/>
        <v>2111.8000000000002</v>
      </c>
      <c r="D5" s="9">
        <f t="shared" ref="D5" si="1">SUM(D6+D11)</f>
        <v>1560.9</v>
      </c>
      <c r="E5" s="9">
        <f t="shared" si="0"/>
        <v>631.29999999999995</v>
      </c>
      <c r="F5" s="9">
        <f t="shared" si="0"/>
        <v>846.4</v>
      </c>
      <c r="G5" s="10">
        <f t="shared" ref="G5:G16" si="2">SUM(F5-E5)*100/E5</f>
        <v>34.072548709013155</v>
      </c>
      <c r="H5" s="1"/>
      <c r="I5" s="8" t="s">
        <v>3</v>
      </c>
      <c r="J5" s="87">
        <f>SUM(J6+J11)</f>
        <v>226.3</v>
      </c>
      <c r="K5" s="10">
        <v>60.84</v>
      </c>
      <c r="L5" s="10">
        <v>118.23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1" t="s">
        <v>4</v>
      </c>
      <c r="B6" s="12">
        <f t="shared" ref="B6:F6" si="3">SUM(B7+B8)</f>
        <v>1423.6</v>
      </c>
      <c r="C6" s="12">
        <f t="shared" si="3"/>
        <v>1453.1</v>
      </c>
      <c r="D6" s="12">
        <f t="shared" ref="D6" si="4">SUM(D7+D8)</f>
        <v>1019.9</v>
      </c>
      <c r="E6" s="12">
        <f t="shared" si="3"/>
        <v>413.9</v>
      </c>
      <c r="F6" s="12">
        <f t="shared" si="3"/>
        <v>600</v>
      </c>
      <c r="G6" s="10">
        <f t="shared" si="2"/>
        <v>44.962551340903609</v>
      </c>
      <c r="H6" s="1"/>
      <c r="I6" s="11" t="s">
        <v>4</v>
      </c>
      <c r="J6" s="13">
        <f>SUM(J7+J8)</f>
        <v>182</v>
      </c>
      <c r="K6" s="10">
        <v>88.8</v>
      </c>
      <c r="L6" s="10">
        <v>134.54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4" t="s">
        <v>6</v>
      </c>
      <c r="B7" s="15">
        <v>899</v>
      </c>
      <c r="C7" s="15">
        <v>879.3</v>
      </c>
      <c r="D7" s="15">
        <v>592.9</v>
      </c>
      <c r="E7" s="15">
        <v>246.7</v>
      </c>
      <c r="F7" s="15">
        <v>396.8</v>
      </c>
      <c r="G7" s="16">
        <f t="shared" si="2"/>
        <v>60.843129306850436</v>
      </c>
      <c r="H7" s="1"/>
      <c r="I7" s="14" t="s">
        <v>7</v>
      </c>
      <c r="J7" s="17">
        <v>147.9</v>
      </c>
      <c r="K7" s="18">
        <v>152.88</v>
      </c>
      <c r="L7" s="18">
        <v>145.32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19" t="s">
        <v>8</v>
      </c>
      <c r="B8" s="20">
        <f t="shared" ref="B8:F8" si="5">SUM(B9+B10)</f>
        <v>524.6</v>
      </c>
      <c r="C8" s="21">
        <f>SUM(C9+C10)</f>
        <v>573.79999999999995</v>
      </c>
      <c r="D8" s="21">
        <f>SUM(D9+D10)</f>
        <v>427</v>
      </c>
      <c r="E8" s="20">
        <f t="shared" si="5"/>
        <v>167.2</v>
      </c>
      <c r="F8" s="21">
        <f t="shared" si="5"/>
        <v>203.20000000000002</v>
      </c>
      <c r="G8" s="90">
        <f t="shared" si="2"/>
        <v>21.531100478468918</v>
      </c>
      <c r="H8" s="1"/>
      <c r="I8" s="19" t="s">
        <v>8</v>
      </c>
      <c r="J8" s="17">
        <v>34.1</v>
      </c>
      <c r="K8" s="18">
        <v>-10.14</v>
      </c>
      <c r="L8" s="23">
        <v>97.01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4" t="s">
        <v>10</v>
      </c>
      <c r="B9" s="26">
        <v>110.6</v>
      </c>
      <c r="C9" s="25">
        <v>135.30000000000001</v>
      </c>
      <c r="D9" s="25">
        <v>83.3</v>
      </c>
      <c r="E9" s="20">
        <v>37.700000000000003</v>
      </c>
      <c r="F9" s="25">
        <v>32.9</v>
      </c>
      <c r="G9" s="88">
        <f t="shared" si="2"/>
        <v>-12.732095490716192</v>
      </c>
      <c r="H9" s="27"/>
      <c r="I9" s="24" t="s">
        <v>10</v>
      </c>
      <c r="J9" s="28">
        <v>6.8</v>
      </c>
      <c r="K9" s="29">
        <v>21.77</v>
      </c>
      <c r="L9" s="30">
        <v>49.23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>
      <c r="A10" s="24" t="s">
        <v>11</v>
      </c>
      <c r="B10" s="25">
        <v>414</v>
      </c>
      <c r="C10" s="25">
        <v>438.5</v>
      </c>
      <c r="D10" s="25">
        <v>343.7</v>
      </c>
      <c r="E10" s="20">
        <v>129.5</v>
      </c>
      <c r="F10" s="25">
        <v>170.3</v>
      </c>
      <c r="G10" s="88">
        <f t="shared" si="2"/>
        <v>31.505791505791514</v>
      </c>
      <c r="H10" s="27"/>
      <c r="I10" s="24" t="s">
        <v>11</v>
      </c>
      <c r="J10" s="28">
        <v>27.3</v>
      </c>
      <c r="K10" s="29">
        <v>-15.62</v>
      </c>
      <c r="L10" s="30">
        <v>113.97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>
      <c r="A11" s="31" t="s">
        <v>14</v>
      </c>
      <c r="B11" s="32">
        <f t="shared" ref="B11:F11" si="6">SUM(B12)</f>
        <v>541.1</v>
      </c>
      <c r="C11" s="32">
        <f t="shared" si="6"/>
        <v>658.7</v>
      </c>
      <c r="D11" s="32">
        <v>541</v>
      </c>
      <c r="E11" s="32">
        <f t="shared" si="6"/>
        <v>217.39999999999998</v>
      </c>
      <c r="F11" s="95">
        <f t="shared" si="6"/>
        <v>246.4</v>
      </c>
      <c r="G11" s="93">
        <f t="shared" si="2"/>
        <v>13.339466421343161</v>
      </c>
      <c r="H11" s="1"/>
      <c r="I11" s="31" t="s">
        <v>14</v>
      </c>
      <c r="J11" s="33">
        <f t="shared" ref="J11" si="7">SUM(J12)</f>
        <v>44.3</v>
      </c>
      <c r="K11" s="34">
        <v>0</v>
      </c>
      <c r="L11" s="34">
        <v>78.91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4" t="s">
        <v>21</v>
      </c>
      <c r="B12" s="15">
        <f t="shared" ref="B12:D12" si="8">SUM(B13:B16)</f>
        <v>541.1</v>
      </c>
      <c r="C12" s="15">
        <f t="shared" si="8"/>
        <v>658.7</v>
      </c>
      <c r="D12" s="15">
        <f t="shared" si="8"/>
        <v>524.5</v>
      </c>
      <c r="E12" s="15">
        <f>SUM(E13:E16)</f>
        <v>217.39999999999998</v>
      </c>
      <c r="F12" s="15">
        <f>SUM(F13:F16)</f>
        <v>246.4</v>
      </c>
      <c r="G12" s="16">
        <f t="shared" si="2"/>
        <v>13.339466421343161</v>
      </c>
      <c r="H12" s="1"/>
      <c r="I12" s="14" t="s">
        <v>21</v>
      </c>
      <c r="J12" s="44">
        <v>44.3</v>
      </c>
      <c r="K12" s="18">
        <v>5.25</v>
      </c>
      <c r="L12" s="23">
        <v>78.91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5" t="s">
        <v>22</v>
      </c>
      <c r="B13" s="26">
        <v>138.5</v>
      </c>
      <c r="C13" s="26">
        <v>206.2</v>
      </c>
      <c r="D13" s="25">
        <v>165.9</v>
      </c>
      <c r="E13" s="20">
        <v>70.599999999999994</v>
      </c>
      <c r="F13" s="25">
        <v>75.599999999999994</v>
      </c>
      <c r="G13" s="88">
        <f t="shared" si="2"/>
        <v>7.0821529745042495</v>
      </c>
      <c r="H13" s="27"/>
      <c r="I13" s="35" t="s">
        <v>22</v>
      </c>
      <c r="J13" s="45">
        <v>12.4</v>
      </c>
      <c r="K13" s="29">
        <v>4.8899999999999997</v>
      </c>
      <c r="L13" s="30">
        <v>78.92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21.75" customHeight="1">
      <c r="A14" s="35" t="s">
        <v>24</v>
      </c>
      <c r="B14" s="26">
        <v>87.9</v>
      </c>
      <c r="C14" s="26">
        <v>90.4</v>
      </c>
      <c r="D14" s="25">
        <v>58.7</v>
      </c>
      <c r="E14" s="20">
        <v>25.3</v>
      </c>
      <c r="F14" s="26">
        <v>30.4</v>
      </c>
      <c r="G14" s="88">
        <f t="shared" si="2"/>
        <v>20.158102766798411</v>
      </c>
      <c r="H14" s="27"/>
      <c r="I14" s="35" t="s">
        <v>24</v>
      </c>
      <c r="J14" s="45">
        <v>5.9</v>
      </c>
      <c r="K14" s="29">
        <v>-4.43</v>
      </c>
      <c r="L14" s="30">
        <v>113.44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5" ht="21.75" customHeight="1">
      <c r="A15" s="35" t="s">
        <v>25</v>
      </c>
      <c r="B15" s="26">
        <v>101.6</v>
      </c>
      <c r="C15" s="26">
        <v>130</v>
      </c>
      <c r="D15" s="25">
        <v>106.2</v>
      </c>
      <c r="E15" s="20">
        <v>44.5</v>
      </c>
      <c r="F15" s="25">
        <v>50.3</v>
      </c>
      <c r="G15" s="88">
        <f t="shared" si="2"/>
        <v>13.033707865168534</v>
      </c>
      <c r="H15" s="27"/>
      <c r="I15" s="35" t="s">
        <v>25</v>
      </c>
      <c r="J15" s="45">
        <v>8.5</v>
      </c>
      <c r="K15" s="29">
        <v>13.97</v>
      </c>
      <c r="L15" s="30">
        <v>75.13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5" ht="21.75" customHeight="1">
      <c r="A16" s="35" t="s">
        <v>26</v>
      </c>
      <c r="B16" s="25">
        <v>213.1</v>
      </c>
      <c r="C16" s="25">
        <v>232.1</v>
      </c>
      <c r="D16" s="25">
        <v>193.7</v>
      </c>
      <c r="E16" s="20">
        <v>77</v>
      </c>
      <c r="F16" s="25">
        <v>90.1</v>
      </c>
      <c r="G16" s="89">
        <f t="shared" si="2"/>
        <v>17.012987012987008</v>
      </c>
      <c r="H16" s="27"/>
      <c r="I16" s="36" t="s">
        <v>26</v>
      </c>
      <c r="J16" s="46">
        <v>17.5</v>
      </c>
      <c r="K16" s="37">
        <v>4.53</v>
      </c>
      <c r="L16" s="38">
        <v>72.290000000000006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5" ht="21.75" customHeight="1">
      <c r="A17" s="39" t="s">
        <v>29</v>
      </c>
      <c r="B17" s="39"/>
      <c r="C17" s="39"/>
      <c r="D17" s="39"/>
      <c r="E17" s="39"/>
      <c r="F17" s="39"/>
      <c r="G17" s="40"/>
      <c r="H17" s="1"/>
      <c r="I17" s="39" t="s">
        <v>29</v>
      </c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5" ht="21.75" customHeight="1">
      <c r="A18" s="117" t="s">
        <v>34</v>
      </c>
      <c r="B18" s="112"/>
      <c r="C18" s="112"/>
      <c r="D18" s="112"/>
      <c r="E18" s="112"/>
      <c r="F18" s="112"/>
      <c r="G18" s="112"/>
      <c r="H18" s="1"/>
      <c r="I18" s="117" t="s">
        <v>34</v>
      </c>
      <c r="J18" s="117"/>
      <c r="K18" s="117"/>
      <c r="L18" s="117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0">
    <mergeCell ref="A18:G18"/>
    <mergeCell ref="J3:L3"/>
    <mergeCell ref="A1:G1"/>
    <mergeCell ref="A2:G2"/>
    <mergeCell ref="B3:B4"/>
    <mergeCell ref="C3:C4"/>
    <mergeCell ref="D3:D4"/>
    <mergeCell ref="I1:L1"/>
    <mergeCell ref="I2:L2"/>
    <mergeCell ref="I18:L18"/>
  </mergeCells>
  <conditionalFormatting sqref="F13:F16 C7:D7 C9:D10 D13:D16 F7:G10 G12:G16">
    <cfRule type="cellIs" dxfId="2" priority="42" operator="lessThan">
      <formula>0</formula>
    </cfRule>
  </conditionalFormatting>
  <conditionalFormatting sqref="K7:K16 K5:L6 G5:G16">
    <cfRule type="cellIs" dxfId="1" priority="40" operator="lessThan">
      <formula>0</formula>
    </cfRule>
  </conditionalFormatting>
  <conditionalFormatting sqref="G13:G16 G9:G11">
    <cfRule type="cellIs" dxfId="0" priority="30" operator="lessThan">
      <formula>0</formula>
    </cfRule>
  </conditionalFormatting>
  <pageMargins left="0.7" right="0.7" top="0.75" bottom="0.75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ส่งออก</vt:lpstr>
      <vt:lpstr>นำเข้า</vt:lpstr>
      <vt:lpstr>นำเข้า!Print_Area</vt:lpstr>
      <vt:lpstr>ส่งออก!Print_Area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2021-08-13T04:55:31Z</cp:lastPrinted>
  <dcterms:created xsi:type="dcterms:W3CDTF">2019-02-25T08:34:04Z</dcterms:created>
  <dcterms:modified xsi:type="dcterms:W3CDTF">2021-08-13T04:55:37Z</dcterms:modified>
</cp:coreProperties>
</file>