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J18" i="1"/>
  <c r="G20" l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<sst xmlns="http://schemas.openxmlformats.org/spreadsheetml/2006/main" count="88" uniqueCount="39">
  <si>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</si>
  <si>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</si>
  <si>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</si>
  <si>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</si>
  <si>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</si>
  <si>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</si>
  <si>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</si>
  <si>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</si>
  <si>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</si>
  <si>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</si>
  <si>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</si>
  <si>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</si>
  <si>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</si>
  <si>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</si>
  <si>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</si>
  <si>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</si>
  <si>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</si>
  <si>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</si>
  <si>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</si>
  <si>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</si>
  <si>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</si>
  <si>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</si>
  <si>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</si>
  <si>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</si>
  <si>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</si>
  <si>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</si>
  <si>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</si>
  <si>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</si>
  <si>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</si>
  <si>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</si>
  <si>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</si>
  <si>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</si>
  <si>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</si>
  <si>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</si>
  <si>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</si>
  <si>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</si>
  <si>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>ตาราง 2 : การนำเข้าเครื่องหนังและรองเท้า เดือนมกราคม 2564</t>
  </si>
  <si>
    <t>(ม.ค.-ก.พ.)</t>
  </si>
  <si>
    <t>ตาราง 1 : การส่งออกเครื่องหนังและรองเท้า เดือนกุมภาพันธ์ 2564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</si>
</sst>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5"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38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2561</v>
      </c>
      <c r="C3" s="105">
        <v>2562</v>
      </c>
      <c r="D3" s="105">
        <v>2563</v>
      </c>
      <c r="E3" s="48">
        <v>2563</v>
      </c>
      <c r="F3" s="48">
        <v>2564</v>
      </c>
      <c r="G3" s="48" t="s">
        <v>2</v>
      </c>
      <c r="H3" s="4"/>
      <c r="I3" s="4"/>
      <c r="J3" s="95">
        <v>242554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1827.3</v>
      </c>
      <c r="C5" s="53">
        <f t="shared" si="0"/>
        <v>1886.7</v>
      </c>
      <c r="D5" s="53">
        <f t="shared" ref="D5:F5" si="1">SUM(D6+D18)</f>
        <v>1388.3</v>
      </c>
      <c r="E5" s="53">
        <f t="shared" si="1"/>
        <v>291.10000000000002</v>
      </c>
      <c r="F5" s="10">
        <f t="shared" si="1"/>
        <v>245</v>
      </c>
      <c r="G5" s="11">
        <f t="shared" ref="G5:G24" si="2">SUM(F5-E5)*100/E5</f>
        <v>-15.836482308485062</v>
      </c>
      <c r="H5" s="1"/>
      <c r="I5" s="52" t="s">
        <v>4</v>
      </c>
      <c r="J5" s="55">
        <f>SUM(J6+J18)</f>
        <v>123</v>
      </c>
      <c r="K5" s="54">
        <v>0.9</v>
      </c>
      <c r="L5" s="54">
        <v>-12.33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1200.3</v>
      </c>
      <c r="C6" s="57">
        <f t="shared" si="3"/>
        <v>1251.7</v>
      </c>
      <c r="D6" s="57">
        <f t="shared" ref="D6:F6" si="4">SUM(D7+D13)</f>
        <v>876.5</v>
      </c>
      <c r="E6" s="57">
        <f t="shared" si="4"/>
        <v>184.4</v>
      </c>
      <c r="F6" s="13">
        <f t="shared" si="4"/>
        <v>153</v>
      </c>
      <c r="G6" s="11">
        <f t="shared" si="2"/>
        <v>-17.028199566160524</v>
      </c>
      <c r="H6" s="1"/>
      <c r="I6" s="56" t="s">
        <v>5</v>
      </c>
      <c r="J6" s="58">
        <f>SUM(J7+J13)</f>
        <v>79.2</v>
      </c>
      <c r="K6" s="54">
        <v>7.32</v>
      </c>
      <c r="L6" s="54">
        <v>-9.2799999999999994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804.6</v>
      </c>
      <c r="C7" s="60">
        <f t="shared" si="5"/>
        <v>799.4</v>
      </c>
      <c r="D7" s="60">
        <f t="shared" si="5"/>
        <v>624.79999999999995</v>
      </c>
      <c r="E7" s="60">
        <f>SUM(E8:E12)</f>
        <v>121.7</v>
      </c>
      <c r="F7" s="90">
        <f>SUM(F8:F12)</f>
        <v>110</v>
      </c>
      <c r="G7" s="23">
        <f t="shared" si="2"/>
        <v>-9.6138044371405105</v>
      </c>
      <c r="H7" s="1"/>
      <c r="I7" s="59" t="s">
        <v>6</v>
      </c>
      <c r="J7" s="61">
        <v>56.1</v>
      </c>
      <c r="K7" s="62">
        <v>4.09</v>
      </c>
      <c r="L7" s="62">
        <v>-9.4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166.6</v>
      </c>
      <c r="C8" s="79">
        <v>100.2</v>
      </c>
      <c r="D8" s="79">
        <v>52.4</v>
      </c>
      <c r="E8" s="64">
        <v>12.7</v>
      </c>
      <c r="F8" s="79">
        <v>7.5</v>
      </c>
      <c r="G8" s="23">
        <f t="shared" si="2"/>
        <v>-40.944881889763771</v>
      </c>
      <c r="H8" s="28"/>
      <c r="I8" s="63" t="s">
        <v>10</v>
      </c>
      <c r="J8" s="65">
        <v>3.9</v>
      </c>
      <c r="K8" s="31">
        <v>9.49</v>
      </c>
      <c r="L8" s="31">
        <v>-50.19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8.1999999999999993</v>
      </c>
      <c r="C9" s="79">
        <v>6.5</v>
      </c>
      <c r="D9" s="79">
        <v>6.9</v>
      </c>
      <c r="E9" s="64">
        <v>0.8</v>
      </c>
      <c r="F9" s="79">
        <v>1.1000000000000001</v>
      </c>
      <c r="G9" s="23">
        <f t="shared" si="2"/>
        <v>37.5</v>
      </c>
      <c r="H9" s="28"/>
      <c r="I9" s="63" t="s">
        <v>13</v>
      </c>
      <c r="J9" s="66">
        <v>0.6</v>
      </c>
      <c r="K9" s="31">
        <v>27.49</v>
      </c>
      <c r="L9" s="31">
        <v>35.869999999999997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54</v>
      </c>
      <c r="C10" s="79">
        <v>54.6</v>
      </c>
      <c r="D10" s="79">
        <v>52.9</v>
      </c>
      <c r="E10" s="64">
        <v>10.9</v>
      </c>
      <c r="F10" s="79">
        <v>10.8</v>
      </c>
      <c r="G10" s="23">
        <f t="shared" si="2"/>
        <v>-0.91743119266054718</v>
      </c>
      <c r="H10" s="28"/>
      <c r="I10" s="63" t="s">
        <v>14</v>
      </c>
      <c r="J10" s="66">
        <v>5.6</v>
      </c>
      <c r="K10" s="31">
        <v>7.25</v>
      </c>
      <c r="L10" s="31">
        <v>6.84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8.8000000000000007</v>
      </c>
      <c r="C11" s="79">
        <v>11.6</v>
      </c>
      <c r="D11" s="79">
        <v>3.7</v>
      </c>
      <c r="E11" s="64">
        <v>1.1000000000000001</v>
      </c>
      <c r="F11" s="79">
        <v>0.4</v>
      </c>
      <c r="G11" s="23">
        <f t="shared" si="2"/>
        <v>-63.636363636363633</v>
      </c>
      <c r="H11" s="28"/>
      <c r="I11" s="63" t="s">
        <v>16</v>
      </c>
      <c r="J11" s="66">
        <v>0.2</v>
      </c>
      <c r="K11" s="31">
        <v>29.47</v>
      </c>
      <c r="L11" s="31">
        <v>-26.02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567</v>
      </c>
      <c r="C12" s="79">
        <v>626.5</v>
      </c>
      <c r="D12" s="79">
        <v>508.9</v>
      </c>
      <c r="E12" s="64">
        <v>96.2</v>
      </c>
      <c r="F12" s="79">
        <v>90.2</v>
      </c>
      <c r="G12" s="23">
        <f t="shared" si="2"/>
        <v>-6.2370062370062369</v>
      </c>
      <c r="H12" s="28"/>
      <c r="I12" s="63" t="s">
        <v>17</v>
      </c>
      <c r="J12" s="66">
        <v>45.7</v>
      </c>
      <c r="K12" s="31">
        <v>2.94</v>
      </c>
      <c r="L12" s="31">
        <v>-4.82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395.7</v>
      </c>
      <c r="C13" s="68">
        <f t="shared" si="6"/>
        <v>452.3</v>
      </c>
      <c r="D13" s="68">
        <f t="shared" si="6"/>
        <v>251.70000000000002</v>
      </c>
      <c r="E13" s="85">
        <f>SUM(E14:E17)</f>
        <v>62.7</v>
      </c>
      <c r="F13" s="91">
        <f>SUM(F14:F17)</f>
        <v>43</v>
      </c>
      <c r="G13" s="86">
        <f t="shared" si="2"/>
        <v>-31.41945773524721</v>
      </c>
      <c r="H13" s="1"/>
      <c r="I13" s="67" t="s">
        <v>18</v>
      </c>
      <c r="J13" s="69">
        <v>23.1</v>
      </c>
      <c r="K13" s="62">
        <v>16.14</v>
      </c>
      <c r="L13" s="62">
        <v>-9.59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81.8</v>
      </c>
      <c r="C14" s="79">
        <v>94.9</v>
      </c>
      <c r="D14" s="79">
        <v>64.5</v>
      </c>
      <c r="E14" s="64">
        <v>17.8</v>
      </c>
      <c r="F14" s="79">
        <v>14.4</v>
      </c>
      <c r="G14" s="23">
        <f t="shared" si="2"/>
        <v>-19.101123595505619</v>
      </c>
      <c r="H14" s="28"/>
      <c r="I14" s="63" t="s">
        <v>11</v>
      </c>
      <c r="J14" s="65">
        <v>9</v>
      </c>
      <c r="K14" s="31">
        <v>67.89</v>
      </c>
      <c r="L14" s="31">
        <v>-4.9800000000000004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99.1</v>
      </c>
      <c r="C15" s="79">
        <v>147.19999999999999</v>
      </c>
      <c r="D15" s="79">
        <v>56.2</v>
      </c>
      <c r="E15" s="64">
        <v>15.3</v>
      </c>
      <c r="F15" s="79">
        <v>6.8</v>
      </c>
      <c r="G15" s="23">
        <f t="shared" si="2"/>
        <v>-55.55555555555555</v>
      </c>
      <c r="H15" s="28"/>
      <c r="I15" s="63" t="s">
        <v>19</v>
      </c>
      <c r="J15" s="66">
        <v>2.9</v>
      </c>
      <c r="K15" s="31">
        <v>-23.98</v>
      </c>
      <c r="L15" s="31">
        <v>-22.86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</v>
      </c>
      <c r="C16" s="79">
        <v>43.4</v>
      </c>
      <c r="D16" s="79">
        <v>23.1</v>
      </c>
      <c r="E16" s="64">
        <v>6.3</v>
      </c>
      <c r="F16" s="79">
        <v>3</v>
      </c>
      <c r="G16" s="23">
        <f t="shared" si="2"/>
        <v>-52.38095238095238</v>
      </c>
      <c r="H16" s="28"/>
      <c r="I16" s="63" t="s">
        <v>20</v>
      </c>
      <c r="J16" s="66">
        <v>1.8</v>
      </c>
      <c r="K16" s="31">
        <v>46.3</v>
      </c>
      <c r="L16" s="31">
        <v>-33.61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170.8</v>
      </c>
      <c r="C17" s="79">
        <v>166.8</v>
      </c>
      <c r="D17" s="79">
        <v>107.9</v>
      </c>
      <c r="E17" s="64">
        <v>23.3</v>
      </c>
      <c r="F17" s="79">
        <v>18.8</v>
      </c>
      <c r="G17" s="23">
        <f t="shared" si="2"/>
        <v>-19.313304721030043</v>
      </c>
      <c r="H17" s="43"/>
      <c r="I17" s="63" t="s">
        <v>21</v>
      </c>
      <c r="J17" s="66">
        <v>9.3000000000000007</v>
      </c>
      <c r="K17" s="31">
        <v>-0.8</v>
      </c>
      <c r="L17" s="31">
        <v>-2.0699999999999998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627</v>
      </c>
      <c r="C18" s="71">
        <f t="shared" si="7"/>
        <v>635</v>
      </c>
      <c r="D18" s="71">
        <f t="shared" si="7"/>
        <v>511.79999999999995</v>
      </c>
      <c r="E18" s="71">
        <f t="shared" si="7"/>
        <v>106.7</v>
      </c>
      <c r="F18" s="89">
        <f t="shared" si="7"/>
        <v>92</v>
      </c>
      <c r="G18" s="88">
        <f t="shared" si="2"/>
        <v>-13.776944704779758</v>
      </c>
      <c r="H18" s="1"/>
      <c r="I18" s="70" t="s">
        <v>15</v>
      </c>
      <c r="J18" s="72">
        <f t="shared" ref="J18" si="8">SUM(J19)</f>
        <v>43.8</v>
      </c>
      <c r="K18" s="35">
        <v>-8.98</v>
      </c>
      <c r="L18" s="35">
        <v>-17.350000000000001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627</v>
      </c>
      <c r="C19" s="60">
        <f t="shared" si="9"/>
        <v>635</v>
      </c>
      <c r="D19" s="60">
        <f t="shared" si="9"/>
        <v>511.79999999999995</v>
      </c>
      <c r="E19" s="60">
        <f>SUM(E20:E24)</f>
        <v>106.7</v>
      </c>
      <c r="F19" s="90">
        <f>SUM(F20:F24)</f>
        <v>92</v>
      </c>
      <c r="G19" s="92">
        <f t="shared" si="2"/>
        <v>-13.776944704779758</v>
      </c>
      <c r="H19" s="1"/>
      <c r="I19" s="59" t="s">
        <v>24</v>
      </c>
      <c r="J19" s="61">
        <v>43.8</v>
      </c>
      <c r="K19" s="62">
        <v>-8.98</v>
      </c>
      <c r="L19" s="62">
        <v>-17.350000000000001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19.2</v>
      </c>
      <c r="C20" s="80">
        <v>18.600000000000001</v>
      </c>
      <c r="D20" s="80">
        <v>24.5</v>
      </c>
      <c r="E20" s="64">
        <v>2.7</v>
      </c>
      <c r="F20" s="80">
        <v>11.4</v>
      </c>
      <c r="G20" s="93">
        <f t="shared" si="2"/>
        <v>322.22222222222217</v>
      </c>
      <c r="H20" s="1"/>
      <c r="I20" s="73" t="s">
        <v>23</v>
      </c>
      <c r="J20" s="66">
        <v>5.7</v>
      </c>
      <c r="K20" s="31">
        <v>0.26</v>
      </c>
      <c r="L20" s="31">
        <v>273.52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101.4</v>
      </c>
      <c r="C21" s="80">
        <v>108.5</v>
      </c>
      <c r="D21" s="80">
        <v>86.8</v>
      </c>
      <c r="E21" s="64">
        <v>18.3</v>
      </c>
      <c r="F21" s="80">
        <v>15.3</v>
      </c>
      <c r="G21" s="93">
        <f t="shared" si="2"/>
        <v>-16.393442622950818</v>
      </c>
      <c r="H21" s="1"/>
      <c r="I21" s="73" t="s">
        <v>28</v>
      </c>
      <c r="J21" s="66">
        <v>6.4</v>
      </c>
      <c r="K21" s="31">
        <v>-27.45</v>
      </c>
      <c r="L21" s="31">
        <v>-33.24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303.2</v>
      </c>
      <c r="C22" s="80">
        <v>296.8</v>
      </c>
      <c r="D22" s="80">
        <v>234.9</v>
      </c>
      <c r="E22" s="64">
        <v>47.4</v>
      </c>
      <c r="F22" s="80">
        <v>30</v>
      </c>
      <c r="G22" s="93">
        <f t="shared" si="2"/>
        <v>-36.708860759493668</v>
      </c>
      <c r="H22" s="1"/>
      <c r="I22" s="73" t="s">
        <v>29</v>
      </c>
      <c r="J22" s="66">
        <v>13.5</v>
      </c>
      <c r="K22" s="31">
        <v>-18.45</v>
      </c>
      <c r="L22" s="31">
        <v>-41.27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173.6</v>
      </c>
      <c r="C23" s="80">
        <v>176.3</v>
      </c>
      <c r="D23" s="80">
        <v>140.19999999999999</v>
      </c>
      <c r="E23" s="64">
        <v>32.299999999999997</v>
      </c>
      <c r="F23" s="80">
        <v>30.9</v>
      </c>
      <c r="G23" s="93">
        <f t="shared" si="2"/>
        <v>-4.3343653250773952</v>
      </c>
      <c r="H23" s="1"/>
      <c r="I23" s="73" t="s">
        <v>27</v>
      </c>
      <c r="J23" s="66">
        <v>15.8</v>
      </c>
      <c r="K23" s="31">
        <v>4.12</v>
      </c>
      <c r="L23" s="31">
        <v>-1.0900000000000001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29.6</v>
      </c>
      <c r="C24" s="80">
        <v>34.799999999999997</v>
      </c>
      <c r="D24" s="80">
        <v>25.4</v>
      </c>
      <c r="E24" s="64">
        <v>6</v>
      </c>
      <c r="F24" s="80">
        <v>4.4000000000000004</v>
      </c>
      <c r="G24" s="94">
        <f t="shared" si="2"/>
        <v>-26.666666666666661</v>
      </c>
      <c r="H24" s="1"/>
      <c r="I24" s="74" t="s">
        <v>31</v>
      </c>
      <c r="J24" s="75">
        <v>2.4</v>
      </c>
      <c r="K24" s="39">
        <v>26.83</v>
      </c>
      <c r="L24" s="39">
        <v>-18.04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33" priority="36" operator="lessThan">
      <formula>0</formula>
    </cfRule>
  </conditionalFormatting>
  <conditionalFormatting sqref="F19:F24">
    <cfRule type="cellIs" dxfId="32" priority="37" operator="lessThan">
      <formula>0</formula>
    </cfRule>
  </conditionalFormatting>
  <conditionalFormatting sqref="E7">
    <cfRule type="cellIs" dxfId="31" priority="35" operator="lessThan">
      <formula>0</formula>
    </cfRule>
  </conditionalFormatting>
  <conditionalFormatting sqref="E13">
    <cfRule type="cellIs" dxfId="30" priority="34" operator="lessThan">
      <formula>0</formula>
    </cfRule>
  </conditionalFormatting>
  <conditionalFormatting sqref="G5:G17">
    <cfRule type="cellIs" dxfId="29" priority="32" operator="lessThan">
      <formula>0</formula>
    </cfRule>
  </conditionalFormatting>
  <conditionalFormatting sqref="K5:L24">
    <cfRule type="cellIs" dxfId="28" priority="31" operator="lessThan">
      <formula>0</formula>
    </cfRule>
  </conditionalFormatting>
  <conditionalFormatting sqref="F13">
    <cfRule type="cellIs" dxfId="27" priority="30" operator="lessThan">
      <formula>0</formula>
    </cfRule>
  </conditionalFormatting>
  <conditionalFormatting sqref="E13">
    <cfRule type="cellIs" dxfId="26" priority="29" operator="lessThan">
      <formula>0</formula>
    </cfRule>
  </conditionalFormatting>
  <conditionalFormatting sqref="G18">
    <cfRule type="cellIs" dxfId="25" priority="28" operator="lessThan">
      <formula>0</formula>
    </cfRule>
  </conditionalFormatting>
  <conditionalFormatting sqref="K18">
    <cfRule type="cellIs" dxfId="24" priority="27" operator="lessThan">
      <formula>0</formula>
    </cfRule>
  </conditionalFormatting>
  <conditionalFormatting sqref="L18">
    <cfRule type="cellIs" dxfId="23" priority="26" operator="lessThan">
      <formula>0</formula>
    </cfRule>
  </conditionalFormatting>
  <conditionalFormatting sqref="D8:D12">
    <cfRule type="cellIs" dxfId="22" priority="25" operator="lessThan">
      <formula>0</formula>
    </cfRule>
  </conditionalFormatting>
  <conditionalFormatting sqref="D14:D17">
    <cfRule type="cellIs" dxfId="21" priority="24" operator="lessThan">
      <formula>0</formula>
    </cfRule>
  </conditionalFormatting>
  <conditionalFormatting sqref="D20:D24">
    <cfRule type="cellIs" dxfId="20" priority="23" operator="lessThan">
      <formula>0</formula>
    </cfRule>
  </conditionalFormatting>
  <conditionalFormatting sqref="G7:G17">
    <cfRule type="cellIs" dxfId="19" priority="22" operator="lessThan">
      <formula>0</formula>
    </cfRule>
  </conditionalFormatting>
  <conditionalFormatting sqref="G5:G17">
    <cfRule type="cellIs" dxfId="18" priority="20" operator="lessThan">
      <formula>0</formula>
    </cfRule>
  </conditionalFormatting>
  <conditionalFormatting sqref="F7">
    <cfRule type="cellIs" dxfId="17" priority="19" operator="lessThan">
      <formula>0</formula>
    </cfRule>
  </conditionalFormatting>
  <conditionalFormatting sqref="F13">
    <cfRule type="cellIs" dxfId="16" priority="18" operator="lessThan">
      <formula>0</formula>
    </cfRule>
  </conditionalFormatting>
  <conditionalFormatting sqref="F13">
    <cfRule type="cellIs" dxfId="15" priority="17" operator="lessThan">
      <formula>0</formula>
    </cfRule>
  </conditionalFormatting>
  <conditionalFormatting sqref="F7">
    <cfRule type="cellIs" dxfId="14" priority="15" operator="lessThan">
      <formula>0</formula>
    </cfRule>
  </conditionalFormatting>
  <conditionalFormatting sqref="F13">
    <cfRule type="cellIs" dxfId="13" priority="14" operator="lessThan">
      <formula>0</formula>
    </cfRule>
  </conditionalFormatting>
  <conditionalFormatting sqref="F13">
    <cfRule type="cellIs" dxfId="12" priority="13" operator="lessThan">
      <formula>0</formula>
    </cfRule>
  </conditionalFormatting>
  <conditionalFormatting sqref="F13">
    <cfRule type="cellIs" dxfId="11" priority="12" operator="lessThan">
      <formula>0</formula>
    </cfRule>
  </conditionalFormatting>
  <conditionalFormatting sqref="F13">
    <cfRule type="cellIs" dxfId="10" priority="11" operator="lessThan">
      <formula>0</formula>
    </cfRule>
  </conditionalFormatting>
  <conditionalFormatting sqref="F13">
    <cfRule type="cellIs" dxfId="9" priority="10" operator="lessThan">
      <formula>0</formula>
    </cfRule>
  </conditionalFormatting>
  <conditionalFormatting sqref="G18">
    <cfRule type="cellIs" dxfId="8" priority="9" operator="lessThan">
      <formula>0</formula>
    </cfRule>
  </conditionalFormatting>
  <conditionalFormatting sqref="G18">
    <cfRule type="cellIs" dxfId="7" priority="8" operator="lessThan">
      <formula>0</formula>
    </cfRule>
  </conditionalFormatting>
  <conditionalFormatting sqref="G19:G24">
    <cfRule type="cellIs" dxfId="6" priority="7" operator="lessThan">
      <formula>0</formula>
    </cfRule>
  </conditionalFormatting>
  <conditionalFormatting sqref="G19:G24">
    <cfRule type="cellIs" dxfId="5" priority="6" operator="lessThan">
      <formula>0</formula>
    </cfRule>
  </conditionalFormatting>
  <conditionalFormatting sqref="G19:G24">
    <cfRule type="cellIs" dxfId="4" priority="5" operator="lessThan">
      <formula>0</formula>
    </cfRule>
  </conditionalFormatting>
  <conditionalFormatting sqref="G19:G24">
    <cfRule type="cellIs" dxfId="3" priority="4" operator="lessThan">
      <formula>0</formula>
    </cfRule>
  </conditionalFormatting>
  <conditionalFormatting sqref="C8:C12">
    <cfRule type="cellIs" dxfId="2" priority="3" operator="lessThan">
      <formula>0</formula>
    </cfRule>
  </conditionalFormatting>
  <conditionalFormatting sqref="C14:C17">
    <cfRule type="cellIs" dxfId="1" priority="2" operator="lessThan">
      <formula>0</formula>
    </cfRule>
  </conditionalFormatting>
  <conditionalFormatting sqref="C20:C24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36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2561</v>
      </c>
      <c r="C3" s="105">
        <v>2562</v>
      </c>
      <c r="D3" s="105">
        <v>2563</v>
      </c>
      <c r="E3" s="3">
        <v>2563</v>
      </c>
      <c r="F3" s="3">
        <v>2564</v>
      </c>
      <c r="G3" s="3" t="s">
        <v>2</v>
      </c>
      <c r="H3" s="4"/>
      <c r="I3" s="4"/>
      <c r="J3" s="95">
        <v>242554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317.8</v>
      </c>
      <c r="F5" s="10">
        <f t="shared" si="0"/>
        <v>275.2</v>
      </c>
      <c r="G5" s="11">
        <f t="shared" ref="G5:G16" si="2">SUM(F5-E5)*100/E5</f>
        <v>-13.404657016991823</v>
      </c>
      <c r="H5" s="1"/>
      <c r="I5" s="9" t="s">
        <v>4</v>
      </c>
      <c r="J5" s="81">
        <f>SUM(J6+J11)</f>
        <v>118.10000000000001</v>
      </c>
      <c r="K5" s="11">
        <v>-24.82</v>
      </c>
      <c r="L5" s="11">
        <v>-1.0900000000000001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201.6</v>
      </c>
      <c r="F6" s="13">
        <f t="shared" si="3"/>
        <v>169.89999999999998</v>
      </c>
      <c r="G6" s="11">
        <f t="shared" si="2"/>
        <v>-15.724206349206359</v>
      </c>
      <c r="H6" s="1"/>
      <c r="I6" s="12" t="s">
        <v>5</v>
      </c>
      <c r="J6" s="14">
        <f>SUM(J7+J8)</f>
        <v>72.400000000000006</v>
      </c>
      <c r="K6" s="11">
        <v>-25.74</v>
      </c>
      <c r="L6" s="11">
        <v>-5.85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899</v>
      </c>
      <c r="C7" s="16">
        <v>879.3</v>
      </c>
      <c r="D7" s="16">
        <v>592.9</v>
      </c>
      <c r="E7" s="16">
        <v>96.3</v>
      </c>
      <c r="F7" s="16">
        <v>88</v>
      </c>
      <c r="G7" s="17">
        <f t="shared" si="2"/>
        <v>-8.6188992731048781</v>
      </c>
      <c r="H7" s="1"/>
      <c r="I7" s="15" t="s">
        <v>8</v>
      </c>
      <c r="J7" s="18">
        <v>35</v>
      </c>
      <c r="K7" s="19">
        <v>-34.14</v>
      </c>
      <c r="L7" s="19">
        <v>-12.4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105.3</v>
      </c>
      <c r="F8" s="22">
        <f t="shared" si="5"/>
        <v>81.899999999999991</v>
      </c>
      <c r="G8" s="84">
        <f t="shared" si="2"/>
        <v>-22.222222222222229</v>
      </c>
      <c r="H8" s="1"/>
      <c r="I8" s="20" t="s">
        <v>9</v>
      </c>
      <c r="J8" s="18">
        <v>37.4</v>
      </c>
      <c r="K8" s="19">
        <v>-15.69</v>
      </c>
      <c r="L8" s="24">
        <v>1.2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110.6</v>
      </c>
      <c r="C9" s="26">
        <v>135.30000000000001</v>
      </c>
      <c r="D9" s="26">
        <v>83.3</v>
      </c>
      <c r="E9" s="21">
        <v>21.2</v>
      </c>
      <c r="F9" s="26">
        <v>13.8</v>
      </c>
      <c r="G9" s="82">
        <f t="shared" si="2"/>
        <v>-34.905660377358487</v>
      </c>
      <c r="H9" s="28"/>
      <c r="I9" s="25" t="s">
        <v>11</v>
      </c>
      <c r="J9" s="29">
        <v>6</v>
      </c>
      <c r="K9" s="30">
        <v>-23.07</v>
      </c>
      <c r="L9" s="31">
        <v>-8.7100000000000009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414</v>
      </c>
      <c r="C10" s="26">
        <v>438.5</v>
      </c>
      <c r="D10" s="26">
        <v>343.7</v>
      </c>
      <c r="E10" s="21">
        <v>84.1</v>
      </c>
      <c r="F10" s="26">
        <v>68.099999999999994</v>
      </c>
      <c r="G10" s="82">
        <f t="shared" si="2"/>
        <v>-19.024970273483948</v>
      </c>
      <c r="H10" s="28"/>
      <c r="I10" s="25" t="s">
        <v>12</v>
      </c>
      <c r="J10" s="29">
        <v>31.5</v>
      </c>
      <c r="K10" s="30">
        <v>-14.12</v>
      </c>
      <c r="L10" s="31">
        <v>3.33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116.20000000000002</v>
      </c>
      <c r="F11" s="89">
        <f t="shared" si="6"/>
        <v>105.3</v>
      </c>
      <c r="G11" s="87">
        <f t="shared" si="2"/>
        <v>-9.3803786574871069</v>
      </c>
      <c r="H11" s="1"/>
      <c r="I11" s="32" t="s">
        <v>15</v>
      </c>
      <c r="J11" s="34">
        <f t="shared" ref="J11" si="7">SUM(J12)</f>
        <v>45.7</v>
      </c>
      <c r="K11" s="35">
        <v>-23.41</v>
      </c>
      <c r="L11" s="35">
        <v>7.71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541.1</v>
      </c>
      <c r="C12" s="16">
        <f t="shared" si="8"/>
        <v>658.7</v>
      </c>
      <c r="D12" s="16">
        <f t="shared" si="8"/>
        <v>524.5</v>
      </c>
      <c r="E12" s="16">
        <f t="shared" si="8"/>
        <v>116.20000000000002</v>
      </c>
      <c r="F12" s="16">
        <f t="shared" si="8"/>
        <v>105.3</v>
      </c>
      <c r="G12" s="17">
        <f t="shared" si="2"/>
        <v>-9.3803786574871069</v>
      </c>
      <c r="H12" s="1"/>
      <c r="I12" s="15" t="s">
        <v>22</v>
      </c>
      <c r="J12" s="44">
        <v>45.7</v>
      </c>
      <c r="K12" s="19">
        <v>-23.41</v>
      </c>
      <c r="L12" s="24">
        <v>7.71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138.5</v>
      </c>
      <c r="C13" s="27">
        <v>206.2</v>
      </c>
      <c r="D13" s="26">
        <v>165.9</v>
      </c>
      <c r="E13" s="21">
        <v>38.5</v>
      </c>
      <c r="F13" s="26">
        <v>35.200000000000003</v>
      </c>
      <c r="G13" s="82">
        <f t="shared" si="2"/>
        <v>-8.5714285714285641</v>
      </c>
      <c r="H13" s="28"/>
      <c r="I13" s="36" t="s">
        <v>23</v>
      </c>
      <c r="J13" s="45">
        <v>15.5</v>
      </c>
      <c r="K13" s="30">
        <v>-21.42</v>
      </c>
      <c r="L13" s="31">
        <v>7.62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87.9</v>
      </c>
      <c r="C14" s="27">
        <v>90.4</v>
      </c>
      <c r="D14" s="26">
        <v>58.7</v>
      </c>
      <c r="E14" s="21">
        <v>15.2</v>
      </c>
      <c r="F14" s="27">
        <v>12.2</v>
      </c>
      <c r="G14" s="82">
        <f t="shared" si="2"/>
        <v>-19.736842105263158</v>
      </c>
      <c r="H14" s="28"/>
      <c r="I14" s="36" t="s">
        <v>25</v>
      </c>
      <c r="J14" s="45">
        <v>5.7</v>
      </c>
      <c r="K14" s="30">
        <v>-12.97</v>
      </c>
      <c r="L14" s="31">
        <v>-9.14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101.6</v>
      </c>
      <c r="C15" s="27">
        <v>130</v>
      </c>
      <c r="D15" s="26">
        <v>106.2</v>
      </c>
      <c r="E15" s="21">
        <v>24.6</v>
      </c>
      <c r="F15" s="26">
        <v>21.6</v>
      </c>
      <c r="G15" s="82">
        <f t="shared" si="2"/>
        <v>-12.195121951219512</v>
      </c>
      <c r="H15" s="28"/>
      <c r="I15" s="36" t="s">
        <v>26</v>
      </c>
      <c r="J15" s="45">
        <v>9.1</v>
      </c>
      <c r="K15" s="30">
        <v>-26.96</v>
      </c>
      <c r="L15" s="31">
        <v>39.369999999999997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213.1</v>
      </c>
      <c r="C16" s="26">
        <v>232.1</v>
      </c>
      <c r="D16" s="26">
        <v>193.7</v>
      </c>
      <c r="E16" s="21">
        <v>37.9</v>
      </c>
      <c r="F16" s="26">
        <v>36.299999999999997</v>
      </c>
      <c r="G16" s="83">
        <f t="shared" si="2"/>
        <v>-4.2216358839050168</v>
      </c>
      <c r="H16" s="28"/>
      <c r="I16" s="37" t="s">
        <v>27</v>
      </c>
      <c r="J16" s="46">
        <v>15.4</v>
      </c>
      <c r="K16" s="38">
        <v>-26.42</v>
      </c>
      <c r="L16" s="39">
        <v>1.1100000000000001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74" priority="42" operator="lessThan">
      <formula>0</formula>
    </cfRule>
  </conditionalFormatting>
  <conditionalFormatting sqref="D7 D9:D10">
    <cfRule type="cellIs" dxfId="73" priority="41" operator="lessThan">
      <formula>0</formula>
    </cfRule>
  </conditionalFormatting>
  <conditionalFormatting sqref="K7:K16">
    <cfRule type="cellIs" dxfId="72" priority="40" operator="lessThan">
      <formula>0</formula>
    </cfRule>
  </conditionalFormatting>
  <conditionalFormatting sqref="G7">
    <cfRule type="cellIs" dxfId="71" priority="38" operator="lessThan">
      <formula>0</formula>
    </cfRule>
  </conditionalFormatting>
  <conditionalFormatting sqref="K5:L6">
    <cfRule type="cellIs" dxfId="70" priority="37" operator="lessThan">
      <formula>0</formula>
    </cfRule>
  </conditionalFormatting>
  <conditionalFormatting sqref="G6">
    <cfRule type="cellIs" dxfId="69" priority="36" operator="lessThan">
      <formula>0</formula>
    </cfRule>
  </conditionalFormatting>
  <conditionalFormatting sqref="C7">
    <cfRule type="cellIs" dxfId="68" priority="35" operator="lessThan">
      <formula>0</formula>
    </cfRule>
  </conditionalFormatting>
  <conditionalFormatting sqref="C9:C10">
    <cfRule type="cellIs" dxfId="67" priority="34" operator="lessThan">
      <formula>0</formula>
    </cfRule>
  </conditionalFormatting>
  <conditionalFormatting sqref="D7">
    <cfRule type="cellIs" dxfId="66" priority="33" operator="lessThan">
      <formula>0</formula>
    </cfRule>
  </conditionalFormatting>
  <conditionalFormatting sqref="D9:D10">
    <cfRule type="cellIs" dxfId="65" priority="32" operator="lessThan">
      <formula>0</formula>
    </cfRule>
  </conditionalFormatting>
  <conditionalFormatting sqref="D13:D16">
    <cfRule type="cellIs" dxfId="64" priority="31" operator="lessThan">
      <formula>0</formula>
    </cfRule>
  </conditionalFormatting>
  <conditionalFormatting sqref="G14">
    <cfRule type="cellIs" dxfId="63" priority="30" operator="lessThan">
      <formula>0</formula>
    </cfRule>
  </conditionalFormatting>
  <conditionalFormatting sqref="G7 G12 G14:G16">
    <cfRule type="cellIs" dxfId="62" priority="29" operator="lessThan">
      <formula>0</formula>
    </cfRule>
  </conditionalFormatting>
  <conditionalFormatting sqref="G7">
    <cfRule type="cellIs" dxfId="61" priority="28" operator="lessThan">
      <formula>0</formula>
    </cfRule>
  </conditionalFormatting>
  <conditionalFormatting sqref="G14">
    <cfRule type="cellIs" dxfId="60" priority="27" operator="lessThan">
      <formula>0</formula>
    </cfRule>
  </conditionalFormatting>
  <conditionalFormatting sqref="G14">
    <cfRule type="cellIs" dxfId="59" priority="26" operator="lessThan">
      <formula>0</formula>
    </cfRule>
  </conditionalFormatting>
  <conditionalFormatting sqref="G15">
    <cfRule type="cellIs" dxfId="58" priority="25" operator="lessThan">
      <formula>0</formula>
    </cfRule>
  </conditionalFormatting>
  <conditionalFormatting sqref="G15">
    <cfRule type="cellIs" dxfId="57" priority="24" operator="lessThan">
      <formula>0</formula>
    </cfRule>
  </conditionalFormatting>
  <conditionalFormatting sqref="G15">
    <cfRule type="cellIs" dxfId="56" priority="23" operator="lessThan">
      <formula>0</formula>
    </cfRule>
  </conditionalFormatting>
  <conditionalFormatting sqref="G12">
    <cfRule type="cellIs" dxfId="55" priority="22" operator="lessThan">
      <formula>0</formula>
    </cfRule>
  </conditionalFormatting>
  <conditionalFormatting sqref="G12">
    <cfRule type="cellIs" dxfId="54" priority="21" operator="lessThan">
      <formula>0</formula>
    </cfRule>
  </conditionalFormatting>
  <conditionalFormatting sqref="G16">
    <cfRule type="cellIs" dxfId="53" priority="20" operator="lessThan">
      <formula>0</formula>
    </cfRule>
  </conditionalFormatting>
  <conditionalFormatting sqref="G16">
    <cfRule type="cellIs" dxfId="52" priority="19" operator="lessThan">
      <formula>0</formula>
    </cfRule>
  </conditionalFormatting>
  <conditionalFormatting sqref="G16">
    <cfRule type="cellIs" dxfId="51" priority="18" operator="lessThan">
      <formula>0</formula>
    </cfRule>
  </conditionalFormatting>
  <conditionalFormatting sqref="G8">
    <cfRule type="cellIs" dxfId="50" priority="17" operator="lessThan">
      <formula>0</formula>
    </cfRule>
  </conditionalFormatting>
  <conditionalFormatting sqref="G8">
    <cfRule type="cellIs" dxfId="49" priority="16" operator="lessThan">
      <formula>0</formula>
    </cfRule>
  </conditionalFormatting>
  <conditionalFormatting sqref="G8">
    <cfRule type="cellIs" dxfId="48" priority="15" operator="lessThan">
      <formula>0</formula>
    </cfRule>
  </conditionalFormatting>
  <conditionalFormatting sqref="G8">
    <cfRule type="cellIs" dxfId="47" priority="14" operator="lessThan">
      <formula>0</formula>
    </cfRule>
  </conditionalFormatting>
  <conditionalFormatting sqref="G9:G10">
    <cfRule type="cellIs" dxfId="46" priority="13" operator="lessThan">
      <formula>0</formula>
    </cfRule>
  </conditionalFormatting>
  <conditionalFormatting sqref="G9:G10">
    <cfRule type="cellIs" dxfId="45" priority="12" operator="lessThan">
      <formula>0</formula>
    </cfRule>
  </conditionalFormatting>
  <conditionalFormatting sqref="G9:G10">
    <cfRule type="cellIs" dxfId="44" priority="11" operator="lessThan">
      <formula>0</formula>
    </cfRule>
  </conditionalFormatting>
  <conditionalFormatting sqref="G9:G10">
    <cfRule type="cellIs" dxfId="43" priority="10" operator="lessThan">
      <formula>0</formula>
    </cfRule>
  </conditionalFormatting>
  <conditionalFormatting sqref="G9:G10">
    <cfRule type="cellIs" dxfId="42" priority="9" operator="lessThan">
      <formula>0</formula>
    </cfRule>
  </conditionalFormatting>
  <conditionalFormatting sqref="G13">
    <cfRule type="cellIs" dxfId="41" priority="8" operator="lessThan">
      <formula>0</formula>
    </cfRule>
  </conditionalFormatting>
  <conditionalFormatting sqref="G13">
    <cfRule type="cellIs" dxfId="40" priority="7" operator="lessThan">
      <formula>0</formula>
    </cfRule>
  </conditionalFormatting>
  <conditionalFormatting sqref="G13">
    <cfRule type="cellIs" dxfId="39" priority="6" operator="lessThan">
      <formula>0</formula>
    </cfRule>
  </conditionalFormatting>
  <conditionalFormatting sqref="G13">
    <cfRule type="cellIs" dxfId="38" priority="5" operator="lessThan">
      <formula>0</formula>
    </cfRule>
  </conditionalFormatting>
  <conditionalFormatting sqref="G13">
    <cfRule type="cellIs" dxfId="37" priority="4" operator="lessThan">
      <formula>0</formula>
    </cfRule>
  </conditionalFormatting>
  <conditionalFormatting sqref="G5">
    <cfRule type="cellIs" dxfId="36" priority="3" operator="lessThan">
      <formula>0</formula>
    </cfRule>
  </conditionalFormatting>
  <conditionalFormatting sqref="G11">
    <cfRule type="cellIs" dxfId="35" priority="2" operator="lessThan">
      <formula>0</formula>
    </cfRule>
  </conditionalFormatting>
  <conditionalFormatting sqref="G11">
    <cfRule type="cellIs" dxfId="34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2021-04-09T09:20:56Z</dcterms:modified>
</cp:coreProperties>
</file>