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<sst xmlns="http://schemas.openxmlformats.org/spreadsheetml/2006/main" count="88" uniqueCount="39">
  <si>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</si>
  <si>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</si>
  <si>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</si>
  <si>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</si>
  <si>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</si>
  <si>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</si>
  <si>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</si>
  <si>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</si>
  <si>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</si>
  <si>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</si>
  <si>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</si>
  <si>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</si>
  <si>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</si>
  <si>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</si>
  <si>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</si>
  <si>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</si>
  <si>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</si>
  <si>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</si>
  <si>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</si>
  <si>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</si>
  <si>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</si>
  <si>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</si>
  <si>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</si>
  <si>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</si>
  <si>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</si>
  <si>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</si>
  <si>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</si>
  <si>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</si>
  <si>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</si>
  <si>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</si>
  <si>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</si>
  <si>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</si>
  <si>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</si>
  <si>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</si>
  <si>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</si>
  <si>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</si>
  <si>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ตาราง 1 : การส่งออกเครื่องหนังและรองเท้า เดือนมกราคม-พฤศจิกายน 2563</t>
  </si>
  <si>
    <t>(ม.ค.-พ.ย.)</t>
  </si>
  <si>
    <t>ตาราง 2 : การนำเข้าเครื่องหนังและรองเท้า เดือนมกราคม-พฤศจิกายน 2563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</si>
</sst>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2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36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2560</v>
      </c>
      <c r="C3" s="105">
        <v>2561</v>
      </c>
      <c r="D3" s="105">
        <v>2562</v>
      </c>
      <c r="E3" s="48">
        <v>2562</v>
      </c>
      <c r="F3" s="48">
        <v>2563</v>
      </c>
      <c r="G3" s="48" t="s">
        <v>2</v>
      </c>
      <c r="H3" s="4"/>
      <c r="I3" s="4"/>
      <c r="J3" s="95">
        <v>242462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37</v>
      </c>
      <c r="F4" s="49" t="s">
        <v>37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1596.6000000000001</v>
      </c>
      <c r="C5" s="53">
        <f t="shared" si="0"/>
        <v>1827.3</v>
      </c>
      <c r="D5" s="53">
        <f t="shared" ref="D5:F5" si="1">SUM(D6+D18)</f>
        <v>1886.5</v>
      </c>
      <c r="E5" s="53">
        <f t="shared" si="1"/>
        <v>1729</v>
      </c>
      <c r="F5" s="10">
        <f t="shared" si="1"/>
        <v>1261.9000000000001</v>
      </c>
      <c r="G5" s="11">
        <f t="shared" ref="G5:G24" si="2">SUM(F5-E5)*100/E5</f>
        <v>-27.015615962984381</v>
      </c>
      <c r="H5" s="1"/>
      <c r="I5" s="52" t="s">
        <v>4</v>
      </c>
      <c r="J5" s="55">
        <f>SUM(J6+J18)</f>
        <v>118.4</v>
      </c>
      <c r="K5" s="54">
        <v>5.24</v>
      </c>
      <c r="L5" s="54">
        <v>-25.11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971.7</v>
      </c>
      <c r="C6" s="57">
        <f t="shared" si="3"/>
        <v>1200.3</v>
      </c>
      <c r="D6" s="57">
        <f t="shared" ref="D6:F6" si="4">SUM(D7+D13)</f>
        <v>1251.5</v>
      </c>
      <c r="E6" s="57">
        <f t="shared" si="4"/>
        <v>1151.7</v>
      </c>
      <c r="F6" s="13">
        <f t="shared" si="4"/>
        <v>795.3</v>
      </c>
      <c r="G6" s="11">
        <f t="shared" si="2"/>
        <v>-30.94555873925502</v>
      </c>
      <c r="H6" s="1"/>
      <c r="I6" s="56" t="s">
        <v>5</v>
      </c>
      <c r="J6" s="58">
        <f>SUM(J7+J13)</f>
        <v>73.800000000000011</v>
      </c>
      <c r="K6" s="54">
        <v>-3.91</v>
      </c>
      <c r="L6" s="54">
        <v>-28.07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677.7</v>
      </c>
      <c r="C7" s="60">
        <f t="shared" si="5"/>
        <v>804.6</v>
      </c>
      <c r="D7" s="60">
        <f t="shared" si="5"/>
        <v>799.19999999999993</v>
      </c>
      <c r="E7" s="60">
        <f>SUM(E8:E12)</f>
        <v>735.7</v>
      </c>
      <c r="F7" s="90">
        <f>SUM(F8:F12)</f>
        <v>566.9</v>
      </c>
      <c r="G7" s="23">
        <f t="shared" si="2"/>
        <v>-22.944134837569671</v>
      </c>
      <c r="H7" s="1"/>
      <c r="I7" s="59" t="s">
        <v>6</v>
      </c>
      <c r="J7" s="61">
        <v>51.7</v>
      </c>
      <c r="K7" s="62">
        <v>-7.75</v>
      </c>
      <c r="L7" s="62">
        <v>-23.4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85.4</v>
      </c>
      <c r="C8" s="64">
        <v>166.6</v>
      </c>
      <c r="D8" s="79">
        <v>100.2</v>
      </c>
      <c r="E8" s="64">
        <v>93.2</v>
      </c>
      <c r="F8" s="79">
        <v>47.9</v>
      </c>
      <c r="G8" s="23">
        <f t="shared" si="2"/>
        <v>-48.605150214592271</v>
      </c>
      <c r="H8" s="28"/>
      <c r="I8" s="63" t="s">
        <v>10</v>
      </c>
      <c r="J8" s="65">
        <v>3.2</v>
      </c>
      <c r="K8" s="31">
        <v>-12.79</v>
      </c>
      <c r="L8" s="31">
        <v>-64.56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13.8</v>
      </c>
      <c r="C9" s="64">
        <v>8.1999999999999993</v>
      </c>
      <c r="D9" s="79">
        <v>6.5</v>
      </c>
      <c r="E9" s="64">
        <v>5.9</v>
      </c>
      <c r="F9" s="79">
        <v>6.7</v>
      </c>
      <c r="G9" s="23">
        <f t="shared" si="2"/>
        <v>13.559322033898303</v>
      </c>
      <c r="H9" s="28"/>
      <c r="I9" s="63" t="s">
        <v>13</v>
      </c>
      <c r="J9" s="66">
        <v>0.4</v>
      </c>
      <c r="K9" s="31">
        <v>-72.13</v>
      </c>
      <c r="L9" s="31">
        <v>48.76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55.5</v>
      </c>
      <c r="C10" s="64">
        <v>54</v>
      </c>
      <c r="D10" s="79">
        <v>54.6</v>
      </c>
      <c r="E10" s="64">
        <v>48.2</v>
      </c>
      <c r="F10" s="79">
        <v>48.1</v>
      </c>
      <c r="G10" s="23">
        <f t="shared" si="2"/>
        <v>-0.20746887966805272</v>
      </c>
      <c r="H10" s="28"/>
      <c r="I10" s="63" t="s">
        <v>14</v>
      </c>
      <c r="J10" s="66">
        <v>5.4</v>
      </c>
      <c r="K10" s="31">
        <v>10.039999999999999</v>
      </c>
      <c r="L10" s="31">
        <v>8.0500000000000007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3.5</v>
      </c>
      <c r="C11" s="64">
        <v>8.8000000000000007</v>
      </c>
      <c r="D11" s="79">
        <v>11.6</v>
      </c>
      <c r="E11" s="64">
        <v>10.7</v>
      </c>
      <c r="F11" s="79">
        <v>3.5</v>
      </c>
      <c r="G11" s="23">
        <f t="shared" si="2"/>
        <v>-67.289719626168221</v>
      </c>
      <c r="H11" s="28"/>
      <c r="I11" s="63" t="s">
        <v>16</v>
      </c>
      <c r="J11" s="66">
        <v>0.3</v>
      </c>
      <c r="K11" s="31">
        <v>-57.23</v>
      </c>
      <c r="L11" s="31">
        <v>-65.55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519.5</v>
      </c>
      <c r="C12" s="64">
        <v>567</v>
      </c>
      <c r="D12" s="79">
        <v>626.29999999999995</v>
      </c>
      <c r="E12" s="64">
        <v>577.70000000000005</v>
      </c>
      <c r="F12" s="79">
        <v>460.7</v>
      </c>
      <c r="G12" s="23">
        <f t="shared" si="2"/>
        <v>-20.252726328544234</v>
      </c>
      <c r="H12" s="28"/>
      <c r="I12" s="63" t="s">
        <v>17</v>
      </c>
      <c r="J12" s="66">
        <v>42.4</v>
      </c>
      <c r="K12" s="31">
        <v>-6.31</v>
      </c>
      <c r="L12" s="31">
        <v>-18.91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294</v>
      </c>
      <c r="C13" s="68">
        <f t="shared" si="6"/>
        <v>395.7</v>
      </c>
      <c r="D13" s="68">
        <f t="shared" si="6"/>
        <v>452.3</v>
      </c>
      <c r="E13" s="85">
        <f>SUM(E14:E17)</f>
        <v>416</v>
      </c>
      <c r="F13" s="91">
        <f>SUM(F14:F17)</f>
        <v>228.4</v>
      </c>
      <c r="G13" s="86">
        <f t="shared" si="2"/>
        <v>-45.096153846153847</v>
      </c>
      <c r="H13" s="1"/>
      <c r="I13" s="67" t="s">
        <v>18</v>
      </c>
      <c r="J13" s="69">
        <v>22.1</v>
      </c>
      <c r="K13" s="62">
        <v>6.81</v>
      </c>
      <c r="L13" s="62">
        <v>-36.880000000000003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78</v>
      </c>
      <c r="C14" s="64">
        <v>81.8</v>
      </c>
      <c r="D14" s="79">
        <v>94.9</v>
      </c>
      <c r="E14" s="64">
        <v>86.1</v>
      </c>
      <c r="F14" s="79">
        <v>58.6</v>
      </c>
      <c r="G14" s="23">
        <f t="shared" si="2"/>
        <v>-31.93960511033681</v>
      </c>
      <c r="H14" s="28"/>
      <c r="I14" s="63" t="s">
        <v>11</v>
      </c>
      <c r="J14" s="65">
        <v>6.7</v>
      </c>
      <c r="K14" s="31">
        <v>33.04</v>
      </c>
      <c r="L14" s="31">
        <v>1.43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51.9</v>
      </c>
      <c r="C15" s="64">
        <v>99.1</v>
      </c>
      <c r="D15" s="79">
        <v>147.19999999999999</v>
      </c>
      <c r="E15" s="64">
        <v>135.9</v>
      </c>
      <c r="F15" s="79">
        <v>49.9</v>
      </c>
      <c r="G15" s="23">
        <f t="shared" si="2"/>
        <v>-63.281824871228842</v>
      </c>
      <c r="H15" s="28"/>
      <c r="I15" s="63" t="s">
        <v>19</v>
      </c>
      <c r="J15" s="66">
        <v>4.3</v>
      </c>
      <c r="K15" s="31">
        <v>11.8</v>
      </c>
      <c r="L15" s="31">
        <v>-60.26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44.6</v>
      </c>
      <c r="C16" s="64">
        <v>44</v>
      </c>
      <c r="D16" s="79">
        <v>43.4</v>
      </c>
      <c r="E16" s="64">
        <v>40.4</v>
      </c>
      <c r="F16" s="79">
        <v>21.9</v>
      </c>
      <c r="G16" s="23">
        <f t="shared" si="2"/>
        <v>-45.792079207920793</v>
      </c>
      <c r="H16" s="28"/>
      <c r="I16" s="63" t="s">
        <v>20</v>
      </c>
      <c r="J16" s="66">
        <v>1.4</v>
      </c>
      <c r="K16" s="31">
        <v>-40.85</v>
      </c>
      <c r="L16" s="31">
        <v>-60.64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119.5</v>
      </c>
      <c r="C17" s="64">
        <v>170.8</v>
      </c>
      <c r="D17" s="79">
        <v>166.8</v>
      </c>
      <c r="E17" s="64">
        <v>153.6</v>
      </c>
      <c r="F17" s="79">
        <v>98</v>
      </c>
      <c r="G17" s="23">
        <f t="shared" si="2"/>
        <v>-36.197916666666664</v>
      </c>
      <c r="H17" s="43"/>
      <c r="I17" s="63" t="s">
        <v>21</v>
      </c>
      <c r="J17" s="66">
        <v>9.6</v>
      </c>
      <c r="K17" s="31">
        <v>2.46</v>
      </c>
      <c r="L17" s="31">
        <v>-30.91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624.90000000000009</v>
      </c>
      <c r="C18" s="71">
        <f t="shared" si="7"/>
        <v>627</v>
      </c>
      <c r="D18" s="71">
        <f t="shared" si="7"/>
        <v>635</v>
      </c>
      <c r="E18" s="71">
        <f t="shared" si="7"/>
        <v>577.29999999999995</v>
      </c>
      <c r="F18" s="89">
        <f t="shared" si="7"/>
        <v>466.6</v>
      </c>
      <c r="G18" s="88">
        <f t="shared" si="2"/>
        <v>-19.175472024943691</v>
      </c>
      <c r="H18" s="1"/>
      <c r="I18" s="70" t="s">
        <v>15</v>
      </c>
      <c r="J18" s="72">
        <f t="shared" ref="J18" si="8">SUM(J19)</f>
        <v>44.6</v>
      </c>
      <c r="K18" s="35">
        <v>24.88</v>
      </c>
      <c r="L18" s="35">
        <v>-16.920000000000002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624.90000000000009</v>
      </c>
      <c r="C19" s="60">
        <f t="shared" si="9"/>
        <v>627</v>
      </c>
      <c r="D19" s="60">
        <f t="shared" si="9"/>
        <v>635</v>
      </c>
      <c r="E19" s="60">
        <f>SUM(E20:E24)</f>
        <v>577.29999999999995</v>
      </c>
      <c r="F19" s="90">
        <f>SUM(F20:F24)</f>
        <v>466.6</v>
      </c>
      <c r="G19" s="92">
        <f t="shared" si="2"/>
        <v>-19.175472024943691</v>
      </c>
      <c r="H19" s="1"/>
      <c r="I19" s="59" t="s">
        <v>24</v>
      </c>
      <c r="J19" s="61">
        <v>44.6</v>
      </c>
      <c r="K19" s="62">
        <v>24.88</v>
      </c>
      <c r="L19" s="62">
        <v>-16.920000000000002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26.7</v>
      </c>
      <c r="C20" s="64">
        <v>19.2</v>
      </c>
      <c r="D20" s="80">
        <v>18.600000000000001</v>
      </c>
      <c r="E20" s="64">
        <v>17.600000000000001</v>
      </c>
      <c r="F20" s="80">
        <v>21.6</v>
      </c>
      <c r="G20" s="93">
        <f t="shared" si="2"/>
        <v>22.727272727272727</v>
      </c>
      <c r="H20" s="1"/>
      <c r="I20" s="73" t="s">
        <v>23</v>
      </c>
      <c r="J20" s="66">
        <v>2.5</v>
      </c>
      <c r="K20" s="31">
        <v>20.95</v>
      </c>
      <c r="L20" s="31">
        <v>80.84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91.2</v>
      </c>
      <c r="C21" s="64">
        <v>101.4</v>
      </c>
      <c r="D21" s="80">
        <v>108.5</v>
      </c>
      <c r="E21" s="64">
        <v>99.4</v>
      </c>
      <c r="F21" s="80">
        <v>79.599999999999994</v>
      </c>
      <c r="G21" s="93">
        <f t="shared" si="2"/>
        <v>-19.919517102615703</v>
      </c>
      <c r="H21" s="1"/>
      <c r="I21" s="73" t="s">
        <v>28</v>
      </c>
      <c r="J21" s="66">
        <v>7.3</v>
      </c>
      <c r="K21" s="31">
        <v>30.39</v>
      </c>
      <c r="L21" s="31">
        <v>-14.13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288.10000000000002</v>
      </c>
      <c r="C22" s="64">
        <v>303.2</v>
      </c>
      <c r="D22" s="80">
        <v>296.8</v>
      </c>
      <c r="E22" s="64">
        <v>271.10000000000002</v>
      </c>
      <c r="F22" s="80">
        <v>215.9</v>
      </c>
      <c r="G22" s="93">
        <f t="shared" si="2"/>
        <v>-20.361490225009227</v>
      </c>
      <c r="H22" s="1"/>
      <c r="I22" s="73" t="s">
        <v>29</v>
      </c>
      <c r="J22" s="66">
        <v>20.8</v>
      </c>
      <c r="K22" s="31">
        <v>32.880000000000003</v>
      </c>
      <c r="L22" s="31">
        <v>-22.79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186.2</v>
      </c>
      <c r="C23" s="64">
        <v>173.6</v>
      </c>
      <c r="D23" s="80">
        <v>176.3</v>
      </c>
      <c r="E23" s="64">
        <v>157.4</v>
      </c>
      <c r="F23" s="80">
        <v>126.4</v>
      </c>
      <c r="G23" s="93">
        <f t="shared" si="2"/>
        <v>-19.695044472681065</v>
      </c>
      <c r="H23" s="1"/>
      <c r="I23" s="73" t="s">
        <v>27</v>
      </c>
      <c r="J23" s="66">
        <v>12</v>
      </c>
      <c r="K23" s="31">
        <v>17.39</v>
      </c>
      <c r="L23" s="31">
        <v>-13.48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32.700000000000003</v>
      </c>
      <c r="C24" s="64">
        <v>29.6</v>
      </c>
      <c r="D24" s="80">
        <v>34.799999999999997</v>
      </c>
      <c r="E24" s="64">
        <v>31.8</v>
      </c>
      <c r="F24" s="80">
        <v>23.1</v>
      </c>
      <c r="G24" s="94">
        <f t="shared" si="2"/>
        <v>-27.35849056603773</v>
      </c>
      <c r="H24" s="1"/>
      <c r="I24" s="74" t="s">
        <v>31</v>
      </c>
      <c r="J24" s="75">
        <v>2</v>
      </c>
      <c r="K24" s="39">
        <v>-8</v>
      </c>
      <c r="L24" s="39">
        <v>-33.28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71" priority="33" operator="lessThan">
      <formula>0</formula>
    </cfRule>
  </conditionalFormatting>
  <conditionalFormatting sqref="F19:F24">
    <cfRule type="cellIs" dxfId="70" priority="34" operator="lessThan">
      <formula>0</formula>
    </cfRule>
  </conditionalFormatting>
  <conditionalFormatting sqref="E7">
    <cfRule type="cellIs" dxfId="69" priority="32" operator="lessThan">
      <formula>0</formula>
    </cfRule>
  </conditionalFormatting>
  <conditionalFormatting sqref="E13">
    <cfRule type="cellIs" dxfId="68" priority="31" operator="lessThan">
      <formula>0</formula>
    </cfRule>
  </conditionalFormatting>
  <conditionalFormatting sqref="G5:G17">
    <cfRule type="cellIs" dxfId="67" priority="29" operator="lessThan">
      <formula>0</formula>
    </cfRule>
  </conditionalFormatting>
  <conditionalFormatting sqref="K5:L24">
    <cfRule type="cellIs" dxfId="66" priority="28" operator="lessThan">
      <formula>0</formula>
    </cfRule>
  </conditionalFormatting>
  <conditionalFormatting sqref="F13">
    <cfRule type="cellIs" dxfId="65" priority="27" operator="lessThan">
      <formula>0</formula>
    </cfRule>
  </conditionalFormatting>
  <conditionalFormatting sqref="E13">
    <cfRule type="cellIs" dxfId="64" priority="26" operator="lessThan">
      <formula>0</formula>
    </cfRule>
  </conditionalFormatting>
  <conditionalFormatting sqref="G18">
    <cfRule type="cellIs" dxfId="63" priority="25" operator="lessThan">
      <formula>0</formula>
    </cfRule>
  </conditionalFormatting>
  <conditionalFormatting sqref="K18">
    <cfRule type="cellIs" dxfId="62" priority="24" operator="lessThan">
      <formula>0</formula>
    </cfRule>
  </conditionalFormatting>
  <conditionalFormatting sqref="L18">
    <cfRule type="cellIs" dxfId="61" priority="23" operator="lessThan">
      <formula>0</formula>
    </cfRule>
  </conditionalFormatting>
  <conditionalFormatting sqref="D8:D12">
    <cfRule type="cellIs" dxfId="60" priority="22" operator="lessThan">
      <formula>0</formula>
    </cfRule>
  </conditionalFormatting>
  <conditionalFormatting sqref="D14:D17">
    <cfRule type="cellIs" dxfId="59" priority="21" operator="lessThan">
      <formula>0</formula>
    </cfRule>
  </conditionalFormatting>
  <conditionalFormatting sqref="D20:D24">
    <cfRule type="cellIs" dxfId="58" priority="20" operator="lessThan">
      <formula>0</formula>
    </cfRule>
  </conditionalFormatting>
  <conditionalFormatting sqref="G7:G17">
    <cfRule type="cellIs" dxfId="57" priority="19" operator="lessThan">
      <formula>0</formula>
    </cfRule>
  </conditionalFormatting>
  <conditionalFormatting sqref="G5:G17">
    <cfRule type="cellIs" dxfId="56" priority="17" operator="lessThan">
      <formula>0</formula>
    </cfRule>
  </conditionalFormatting>
  <conditionalFormatting sqref="F7">
    <cfRule type="cellIs" dxfId="55" priority="16" operator="lessThan">
      <formula>0</formula>
    </cfRule>
  </conditionalFormatting>
  <conditionalFormatting sqref="F13">
    <cfRule type="cellIs" dxfId="54" priority="15" operator="lessThan">
      <formula>0</formula>
    </cfRule>
  </conditionalFormatting>
  <conditionalFormatting sqref="F13">
    <cfRule type="cellIs" dxfId="53" priority="14" operator="lessThan">
      <formula>0</formula>
    </cfRule>
  </conditionalFormatting>
  <conditionalFormatting sqref="F7">
    <cfRule type="cellIs" dxfId="52" priority="12" operator="lessThan">
      <formula>0</formula>
    </cfRule>
  </conditionalFormatting>
  <conditionalFormatting sqref="F13">
    <cfRule type="cellIs" dxfId="51" priority="11" operator="lessThan">
      <formula>0</formula>
    </cfRule>
  </conditionalFormatting>
  <conditionalFormatting sqref="F13">
    <cfRule type="cellIs" dxfId="50" priority="10" operator="lessThan">
      <formula>0</formula>
    </cfRule>
  </conditionalFormatting>
  <conditionalFormatting sqref="F13">
    <cfRule type="cellIs" dxfId="49" priority="9" operator="lessThan">
      <formula>0</formula>
    </cfRule>
  </conditionalFormatting>
  <conditionalFormatting sqref="F13">
    <cfRule type="cellIs" dxfId="48" priority="8" operator="lessThan">
      <formula>0</formula>
    </cfRule>
  </conditionalFormatting>
  <conditionalFormatting sqref="F13">
    <cfRule type="cellIs" dxfId="47" priority="7" operator="lessThan">
      <formula>0</formula>
    </cfRule>
  </conditionalFormatting>
  <conditionalFormatting sqref="G18">
    <cfRule type="cellIs" dxfId="46" priority="6" operator="lessThan">
      <formula>0</formula>
    </cfRule>
  </conditionalFormatting>
  <conditionalFormatting sqref="G18">
    <cfRule type="cellIs" dxfId="45" priority="5" operator="lessThan">
      <formula>0</formula>
    </cfRule>
  </conditionalFormatting>
  <conditionalFormatting sqref="G19:G24">
    <cfRule type="cellIs" dxfId="44" priority="4" operator="lessThan">
      <formula>0</formula>
    </cfRule>
  </conditionalFormatting>
  <conditionalFormatting sqref="G19:G24">
    <cfRule type="cellIs" dxfId="43" priority="3" operator="lessThan">
      <formula>0</formula>
    </cfRule>
  </conditionalFormatting>
  <conditionalFormatting sqref="G19:G24">
    <cfRule type="cellIs" dxfId="42" priority="2" operator="lessThan">
      <formula>0</formula>
    </cfRule>
  </conditionalFormatting>
  <conditionalFormatting sqref="G19:G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242462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37</v>
      </c>
      <c r="F4" s="49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1974.6999999999998</v>
      </c>
      <c r="F5" s="10">
        <f t="shared" si="0"/>
        <v>1409.8</v>
      </c>
      <c r="G5" s="11">
        <f t="shared" ref="G5:G16" si="2">SUM(F5-E5)*100/E5</f>
        <v>-28.606876993973763</v>
      </c>
      <c r="H5" s="1"/>
      <c r="I5" s="9" t="s">
        <v>4</v>
      </c>
      <c r="J5" s="81">
        <f>SUM(J6+J11)</f>
        <v>126.3</v>
      </c>
      <c r="K5" s="11">
        <v>2.35</v>
      </c>
      <c r="L5" s="11">
        <v>-23.32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1368.1</v>
      </c>
      <c r="F6" s="13">
        <f t="shared" si="3"/>
        <v>932.09999999999991</v>
      </c>
      <c r="G6" s="11">
        <f t="shared" si="2"/>
        <v>-31.869015422849209</v>
      </c>
      <c r="H6" s="1"/>
      <c r="I6" s="12" t="s">
        <v>5</v>
      </c>
      <c r="J6" s="14">
        <f>SUM(J7+J8)</f>
        <v>79.099999999999994</v>
      </c>
      <c r="K6" s="11">
        <v>-7.38</v>
      </c>
      <c r="L6" s="11">
        <v>-23.65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844.5</v>
      </c>
      <c r="F7" s="16">
        <v>549.79999999999995</v>
      </c>
      <c r="G7" s="17">
        <f t="shared" si="2"/>
        <v>-34.896388395500303</v>
      </c>
      <c r="H7" s="1"/>
      <c r="I7" s="15" t="s">
        <v>8</v>
      </c>
      <c r="J7" s="18">
        <v>40.1</v>
      </c>
      <c r="K7" s="19">
        <v>-27.06</v>
      </c>
      <c r="L7" s="19">
        <v>-10.55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442.5</v>
      </c>
      <c r="C8" s="22">
        <f>SUM(C9+C10)</f>
        <v>524.6</v>
      </c>
      <c r="D8" s="22">
        <f>SUM(D9+D10)</f>
        <v>573.79999999999995</v>
      </c>
      <c r="E8" s="21">
        <f t="shared" si="5"/>
        <v>523.6</v>
      </c>
      <c r="F8" s="22">
        <f t="shared" si="5"/>
        <v>382.3</v>
      </c>
      <c r="G8" s="84">
        <f t="shared" si="2"/>
        <v>-26.986249045072576</v>
      </c>
      <c r="H8" s="1"/>
      <c r="I8" s="20" t="s">
        <v>9</v>
      </c>
      <c r="J8" s="18">
        <v>39</v>
      </c>
      <c r="K8" s="19">
        <v>28.34</v>
      </c>
      <c r="L8" s="24">
        <v>-33.65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109.5</v>
      </c>
      <c r="C9" s="26">
        <v>110.6</v>
      </c>
      <c r="D9" s="26">
        <v>135.30000000000001</v>
      </c>
      <c r="E9" s="21">
        <v>123.3</v>
      </c>
      <c r="F9" s="26">
        <v>76.3</v>
      </c>
      <c r="G9" s="82">
        <f t="shared" si="2"/>
        <v>-38.118410381184106</v>
      </c>
      <c r="H9" s="28"/>
      <c r="I9" s="25" t="s">
        <v>11</v>
      </c>
      <c r="J9" s="29">
        <v>6.4</v>
      </c>
      <c r="K9" s="30">
        <v>9</v>
      </c>
      <c r="L9" s="31">
        <v>-48.59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333</v>
      </c>
      <c r="C10" s="26">
        <v>414</v>
      </c>
      <c r="D10" s="26">
        <v>438.5</v>
      </c>
      <c r="E10" s="21">
        <v>400.3</v>
      </c>
      <c r="F10" s="26">
        <v>306</v>
      </c>
      <c r="G10" s="82">
        <f t="shared" si="2"/>
        <v>-23.557332000999253</v>
      </c>
      <c r="H10" s="28"/>
      <c r="I10" s="25" t="s">
        <v>12</v>
      </c>
      <c r="J10" s="29">
        <v>32.6</v>
      </c>
      <c r="K10" s="30">
        <v>-19.559999999999999</v>
      </c>
      <c r="L10" s="31">
        <v>-29.66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393.1</v>
      </c>
      <c r="C11" s="33">
        <f t="shared" si="6"/>
        <v>541.1</v>
      </c>
      <c r="D11" s="33">
        <v>541</v>
      </c>
      <c r="E11" s="33">
        <f t="shared" si="6"/>
        <v>606.6</v>
      </c>
      <c r="F11" s="89">
        <f t="shared" si="6"/>
        <v>477.7</v>
      </c>
      <c r="G11" s="87">
        <f t="shared" si="2"/>
        <v>-21.249587866798553</v>
      </c>
      <c r="H11" s="1"/>
      <c r="I11" s="32" t="s">
        <v>15</v>
      </c>
      <c r="J11" s="34">
        <f t="shared" ref="J11" si="7">SUM(J12)</f>
        <v>47.2</v>
      </c>
      <c r="K11" s="35">
        <v>24.28</v>
      </c>
      <c r="L11" s="35">
        <v>-22.8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658.7</v>
      </c>
      <c r="E12" s="16">
        <f t="shared" si="8"/>
        <v>606.6</v>
      </c>
      <c r="F12" s="16">
        <f t="shared" si="8"/>
        <v>477.7</v>
      </c>
      <c r="G12" s="17">
        <f t="shared" si="2"/>
        <v>-21.249587866798553</v>
      </c>
      <c r="H12" s="1"/>
      <c r="I12" s="15" t="s">
        <v>22</v>
      </c>
      <c r="J12" s="44">
        <v>47.2</v>
      </c>
      <c r="K12" s="19">
        <v>24.28</v>
      </c>
      <c r="L12" s="24">
        <v>-22.8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92.4</v>
      </c>
      <c r="C13" s="27">
        <v>138.5</v>
      </c>
      <c r="D13" s="26">
        <v>206.2</v>
      </c>
      <c r="E13" s="21">
        <v>190.9</v>
      </c>
      <c r="F13" s="26">
        <v>152.4</v>
      </c>
      <c r="G13" s="82">
        <f t="shared" si="2"/>
        <v>-20.167627029858565</v>
      </c>
      <c r="H13" s="28"/>
      <c r="I13" s="36" t="s">
        <v>23</v>
      </c>
      <c r="J13" s="45">
        <v>13.7</v>
      </c>
      <c r="K13" s="30">
        <v>38.29</v>
      </c>
      <c r="L13" s="31">
        <v>-39.08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68</v>
      </c>
      <c r="C14" s="27">
        <v>87.9</v>
      </c>
      <c r="D14" s="26">
        <v>90.4</v>
      </c>
      <c r="E14" s="21">
        <v>85.1</v>
      </c>
      <c r="F14" s="27">
        <v>54</v>
      </c>
      <c r="G14" s="82">
        <f t="shared" si="2"/>
        <v>-36.545240893066975</v>
      </c>
      <c r="H14" s="28"/>
      <c r="I14" s="36" t="s">
        <v>25</v>
      </c>
      <c r="J14" s="45">
        <v>4.9000000000000004</v>
      </c>
      <c r="K14" s="30">
        <v>8.9</v>
      </c>
      <c r="L14" s="31">
        <v>-30.82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74.599999999999994</v>
      </c>
      <c r="C15" s="27">
        <v>101.6</v>
      </c>
      <c r="D15" s="26">
        <v>130</v>
      </c>
      <c r="E15" s="21">
        <v>118.5</v>
      </c>
      <c r="F15" s="26">
        <v>95.3</v>
      </c>
      <c r="G15" s="82">
        <f t="shared" si="2"/>
        <v>-19.57805907172996</v>
      </c>
      <c r="H15" s="28"/>
      <c r="I15" s="36" t="s">
        <v>26</v>
      </c>
      <c r="J15" s="45">
        <v>11.2</v>
      </c>
      <c r="K15" s="30">
        <v>44.11</v>
      </c>
      <c r="L15" s="31">
        <v>-8.61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158.1</v>
      </c>
      <c r="C16" s="26">
        <v>213.1</v>
      </c>
      <c r="D16" s="26">
        <v>232.1</v>
      </c>
      <c r="E16" s="21">
        <v>212.1</v>
      </c>
      <c r="F16" s="26">
        <v>176</v>
      </c>
      <c r="G16" s="83">
        <f t="shared" si="2"/>
        <v>-17.020273455917017</v>
      </c>
      <c r="H16" s="28"/>
      <c r="I16" s="37" t="s">
        <v>27</v>
      </c>
      <c r="J16" s="46">
        <v>17.399999999999999</v>
      </c>
      <c r="K16" s="38">
        <v>10.119999999999999</v>
      </c>
      <c r="L16" s="39">
        <v>-9.94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2021-01-11T03:45:53Z</dcterms:modified>
</cp:coreProperties>
</file>