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<sst xmlns="http://schemas.openxmlformats.org/spreadsheetml/2006/main" count="88" uniqueCount="39">
  <si>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</si>
  <si>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</si>
  <si>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</si>
  <si>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</si>
  <si>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</si>
  <si>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</si>
  <si>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</si>
  <si>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</si>
  <si>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</si>
  <si>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</si>
  <si>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</si>
  <si>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</si>
  <si>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</si>
  <si>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</si>
  <si>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</si>
  <si>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</si>
  <si>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</si>
  <si>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</si>
  <si>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</si>
  <si>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</si>
  <si>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</si>
  <si>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</si>
  <si>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</si>
  <si>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</si>
  <si>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</si>
  <si>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</si>
  <si>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</si>
  <si>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</si>
  <si>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</si>
  <si>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</si>
  <si>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</si>
  <si>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</si>
  <si>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</si>
  <si>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</si>
  <si>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</si>
  <si>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</si>
  <si>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(ม.ค.-ต.ค.)</t>
  </si>
  <si>
    <t>ตาราง 1 : การส่งออกเครื่องหนังและรองเท้า เดือนมกราคม-ตุลาคม 2563</t>
  </si>
  <si>
    <t>ตาราง 2 : การนำเข้าเครื่องหนังและรองเท้า เดือนมกราคม-ตุลาคม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</si>
</sst>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41"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FF0000"/>
      </font>
    </dxf>
    <dxf>
      <font>
        <color rgb="FF800080"/>
      </font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37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242431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36</v>
      </c>
      <c r="F4" s="49" t="s">
        <v>36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1886.5</v>
      </c>
      <c r="E5" s="53">
        <f t="shared" si="1"/>
        <v>1572.6999999999998</v>
      </c>
      <c r="F5" s="10">
        <f t="shared" si="1"/>
        <v>1143.0999999999999</v>
      </c>
      <c r="G5" s="11">
        <f t="shared" ref="G5:G24" si="2">SUM(F5-E5)*100/E5</f>
        <v>-27.316080625675589</v>
      </c>
      <c r="H5" s="1"/>
      <c r="I5" s="52" t="s">
        <v>4</v>
      </c>
      <c r="J5" s="55">
        <f>SUM(J6+J18)</f>
        <v>112.5</v>
      </c>
      <c r="K5" s="54">
        <v>2.46</v>
      </c>
      <c r="L5" s="54">
        <v>-30.34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1251.5</v>
      </c>
      <c r="E6" s="57">
        <f t="shared" si="4"/>
        <v>1049.1999999999998</v>
      </c>
      <c r="F6" s="13">
        <f t="shared" si="4"/>
        <v>721.2</v>
      </c>
      <c r="G6" s="11">
        <f t="shared" si="2"/>
        <v>-31.2619138391155</v>
      </c>
      <c r="H6" s="1"/>
      <c r="I6" s="56" t="s">
        <v>5</v>
      </c>
      <c r="J6" s="58">
        <f>SUM(J7+J13)</f>
        <v>76.8</v>
      </c>
      <c r="K6" s="54">
        <v>2.13</v>
      </c>
      <c r="L6" s="54">
        <v>-28.36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668.09999999999991</v>
      </c>
      <c r="F7" s="90">
        <f>SUM(F8:F12)</f>
        <v>515</v>
      </c>
      <c r="G7" s="23">
        <f t="shared" si="2"/>
        <v>-22.915731177967359</v>
      </c>
      <c r="H7" s="1"/>
      <c r="I7" s="59" t="s">
        <v>6</v>
      </c>
      <c r="J7" s="61">
        <v>56.1</v>
      </c>
      <c r="K7" s="62">
        <v>0.32</v>
      </c>
      <c r="L7" s="62">
        <v>-20.05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84.1</v>
      </c>
      <c r="F8" s="79">
        <v>44.6</v>
      </c>
      <c r="G8" s="23">
        <f t="shared" si="2"/>
        <v>-46.967895362663491</v>
      </c>
      <c r="H8" s="28"/>
      <c r="I8" s="63" t="s">
        <v>10</v>
      </c>
      <c r="J8" s="65">
        <v>3.7</v>
      </c>
      <c r="K8" s="31">
        <v>53.62</v>
      </c>
      <c r="L8" s="31">
        <v>-49.84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5.6</v>
      </c>
      <c r="F9" s="79">
        <v>6.2</v>
      </c>
      <c r="G9" s="23">
        <f t="shared" si="2"/>
        <v>10.714285714285726</v>
      </c>
      <c r="H9" s="28"/>
      <c r="I9" s="63" t="s">
        <v>13</v>
      </c>
      <c r="J9" s="66">
        <v>1.5</v>
      </c>
      <c r="K9" s="31">
        <v>166.7</v>
      </c>
      <c r="L9" s="31">
        <v>178.72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43.2</v>
      </c>
      <c r="F10" s="79">
        <v>42.7</v>
      </c>
      <c r="G10" s="23">
        <f t="shared" si="2"/>
        <v>-1.1574074074074074</v>
      </c>
      <c r="H10" s="28"/>
      <c r="I10" s="63" t="s">
        <v>14</v>
      </c>
      <c r="J10" s="66">
        <v>4.9000000000000004</v>
      </c>
      <c r="K10" s="31">
        <v>-21.35</v>
      </c>
      <c r="L10" s="31">
        <v>7.69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9.8000000000000007</v>
      </c>
      <c r="F11" s="79">
        <v>3.2</v>
      </c>
      <c r="G11" s="23">
        <f t="shared" si="2"/>
        <v>-67.346938775510196</v>
      </c>
      <c r="H11" s="28"/>
      <c r="I11" s="63" t="s">
        <v>16</v>
      </c>
      <c r="J11" s="66">
        <v>0.7</v>
      </c>
      <c r="K11" s="31">
        <v>450.85</v>
      </c>
      <c r="L11" s="31">
        <v>-26.47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525.4</v>
      </c>
      <c r="F12" s="79">
        <v>418.3</v>
      </c>
      <c r="G12" s="23">
        <f t="shared" si="2"/>
        <v>-20.384468976018265</v>
      </c>
      <c r="H12" s="28"/>
      <c r="I12" s="63" t="s">
        <v>17</v>
      </c>
      <c r="J12" s="66">
        <v>45.2</v>
      </c>
      <c r="K12" s="31">
        <v>-2.85</v>
      </c>
      <c r="L12" s="31">
        <v>-20.21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452.3</v>
      </c>
      <c r="E13" s="85">
        <f>SUM(E14:E17)</f>
        <v>381.1</v>
      </c>
      <c r="F13" s="91">
        <f>SUM(F14:F17)</f>
        <v>206.2</v>
      </c>
      <c r="G13" s="86">
        <f t="shared" si="2"/>
        <v>-45.893466281815805</v>
      </c>
      <c r="H13" s="1"/>
      <c r="I13" s="67" t="s">
        <v>18</v>
      </c>
      <c r="J13" s="69">
        <v>20.7</v>
      </c>
      <c r="K13" s="62">
        <v>7.31</v>
      </c>
      <c r="L13" s="62">
        <v>-43.9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94.9</v>
      </c>
      <c r="E14" s="64">
        <v>79.5</v>
      </c>
      <c r="F14" s="79">
        <v>51.7</v>
      </c>
      <c r="G14" s="23">
        <f t="shared" si="2"/>
        <v>-34.968553459119491</v>
      </c>
      <c r="H14" s="28"/>
      <c r="I14" s="63" t="s">
        <v>11</v>
      </c>
      <c r="J14" s="65">
        <v>5.0999999999999996</v>
      </c>
      <c r="K14" s="31">
        <v>11.13</v>
      </c>
      <c r="L14" s="31">
        <v>-41.66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125</v>
      </c>
      <c r="F15" s="79">
        <v>45.5</v>
      </c>
      <c r="G15" s="23">
        <f t="shared" si="2"/>
        <v>-63.6</v>
      </c>
      <c r="H15" s="28"/>
      <c r="I15" s="63" t="s">
        <v>19</v>
      </c>
      <c r="J15" s="66">
        <v>3.9</v>
      </c>
      <c r="K15" s="31">
        <v>-11.12</v>
      </c>
      <c r="L15" s="31">
        <v>-63.66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36.9</v>
      </c>
      <c r="F16" s="79">
        <v>20.5</v>
      </c>
      <c r="G16" s="23">
        <f t="shared" si="2"/>
        <v>-44.444444444444443</v>
      </c>
      <c r="H16" s="28"/>
      <c r="I16" s="63" t="s">
        <v>20</v>
      </c>
      <c r="J16" s="66">
        <v>2.2999999999999998</v>
      </c>
      <c r="K16" s="31">
        <v>4.21</v>
      </c>
      <c r="L16" s="31">
        <v>-25.25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139.69999999999999</v>
      </c>
      <c r="F17" s="79">
        <v>88.5</v>
      </c>
      <c r="G17" s="23">
        <f t="shared" si="2"/>
        <v>-36.649964209019323</v>
      </c>
      <c r="H17" s="43"/>
      <c r="I17" s="63" t="s">
        <v>21</v>
      </c>
      <c r="J17" s="66">
        <v>9.4</v>
      </c>
      <c r="K17" s="31">
        <v>15.92</v>
      </c>
      <c r="L17" s="31">
        <v>-34.67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635</v>
      </c>
      <c r="E18" s="71">
        <f t="shared" si="7"/>
        <v>523.5</v>
      </c>
      <c r="F18" s="89">
        <f t="shared" si="7"/>
        <v>421.9</v>
      </c>
      <c r="G18" s="88">
        <f t="shared" si="2"/>
        <v>-19.40783190066858</v>
      </c>
      <c r="H18" s="1"/>
      <c r="I18" s="70" t="s">
        <v>15</v>
      </c>
      <c r="J18" s="72">
        <f t="shared" ref="J18" si="8">SUM(J19)</f>
        <v>35.700000000000003</v>
      </c>
      <c r="K18" s="35">
        <v>3.22</v>
      </c>
      <c r="L18" s="35">
        <v>-34.270000000000003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635</v>
      </c>
      <c r="E19" s="60">
        <f>SUM(E20:E24)</f>
        <v>523.5</v>
      </c>
      <c r="F19" s="90">
        <f>SUM(F20:F24)</f>
        <v>421.9</v>
      </c>
      <c r="G19" s="92">
        <f t="shared" si="2"/>
        <v>-19.40783190066858</v>
      </c>
      <c r="H19" s="1"/>
      <c r="I19" s="59" t="s">
        <v>24</v>
      </c>
      <c r="J19" s="61">
        <v>35.700000000000003</v>
      </c>
      <c r="K19" s="62">
        <v>3.22</v>
      </c>
      <c r="L19" s="62">
        <v>-34.270000000000003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16.2</v>
      </c>
      <c r="F20" s="80">
        <v>19</v>
      </c>
      <c r="G20" s="93">
        <f t="shared" si="2"/>
        <v>17.283950617283956</v>
      </c>
      <c r="H20" s="1"/>
      <c r="I20" s="73" t="s">
        <v>23</v>
      </c>
      <c r="J20" s="66">
        <v>2.1</v>
      </c>
      <c r="K20" s="31">
        <v>72.36</v>
      </c>
      <c r="L20" s="31">
        <v>40.72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108.5</v>
      </c>
      <c r="E21" s="64">
        <v>90.9</v>
      </c>
      <c r="F21" s="80">
        <v>72.3</v>
      </c>
      <c r="G21" s="93">
        <f t="shared" si="2"/>
        <v>-20.462046204620471</v>
      </c>
      <c r="H21" s="1"/>
      <c r="I21" s="73" t="s">
        <v>28</v>
      </c>
      <c r="J21" s="66">
        <v>5.6</v>
      </c>
      <c r="K21" s="31">
        <v>-8.3800000000000008</v>
      </c>
      <c r="L21" s="31">
        <v>-22.2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244.1</v>
      </c>
      <c r="F22" s="80">
        <v>195.1</v>
      </c>
      <c r="G22" s="93">
        <f t="shared" si="2"/>
        <v>-20.073740270380991</v>
      </c>
      <c r="H22" s="1"/>
      <c r="I22" s="73" t="s">
        <v>29</v>
      </c>
      <c r="J22" s="66">
        <v>15.7</v>
      </c>
      <c r="K22" s="31">
        <v>5.45</v>
      </c>
      <c r="L22" s="31">
        <v>-47.13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143.5</v>
      </c>
      <c r="F23" s="80">
        <v>114.4</v>
      </c>
      <c r="G23" s="93">
        <f t="shared" si="2"/>
        <v>-20.278745644599301</v>
      </c>
      <c r="H23" s="1"/>
      <c r="I23" s="73" t="s">
        <v>27</v>
      </c>
      <c r="J23" s="66">
        <v>10.199999999999999</v>
      </c>
      <c r="K23" s="31">
        <v>-3.84</v>
      </c>
      <c r="L23" s="31">
        <v>-22.83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28.8</v>
      </c>
      <c r="F24" s="80">
        <v>21.1</v>
      </c>
      <c r="G24" s="94">
        <f t="shared" si="2"/>
        <v>-26.736111111111107</v>
      </c>
      <c r="H24" s="1"/>
      <c r="I24" s="74" t="s">
        <v>31</v>
      </c>
      <c r="J24" s="75">
        <v>2.2000000000000002</v>
      </c>
      <c r="K24" s="39">
        <v>19.38</v>
      </c>
      <c r="L24" s="39">
        <v>-23.01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30" priority="33" operator="lessThan">
      <formula>0</formula>
    </cfRule>
  </conditionalFormatting>
  <conditionalFormatting sqref="F19:F24">
    <cfRule type="cellIs" dxfId="29" priority="34" operator="lessThan">
      <formula>0</formula>
    </cfRule>
  </conditionalFormatting>
  <conditionalFormatting sqref="E7">
    <cfRule type="cellIs" dxfId="28" priority="32" operator="lessThan">
      <formula>0</formula>
    </cfRule>
  </conditionalFormatting>
  <conditionalFormatting sqref="E13">
    <cfRule type="cellIs" dxfId="27" priority="31" operator="lessThan">
      <formula>0</formula>
    </cfRule>
  </conditionalFormatting>
  <conditionalFormatting sqref="G5:G17">
    <cfRule type="cellIs" dxfId="26" priority="29" operator="lessThan">
      <formula>0</formula>
    </cfRule>
  </conditionalFormatting>
  <conditionalFormatting sqref="K5:L24">
    <cfRule type="cellIs" dxfId="25" priority="28" operator="lessThan">
      <formula>0</formula>
    </cfRule>
  </conditionalFormatting>
  <conditionalFormatting sqref="F13">
    <cfRule type="cellIs" dxfId="24" priority="27" operator="lessThan">
      <formula>0</formula>
    </cfRule>
  </conditionalFormatting>
  <conditionalFormatting sqref="E13">
    <cfRule type="cellIs" dxfId="23" priority="26" operator="lessThan">
      <formula>0</formula>
    </cfRule>
  </conditionalFormatting>
  <conditionalFormatting sqref="G18">
    <cfRule type="cellIs" dxfId="22" priority="25" operator="lessThan">
      <formula>0</formula>
    </cfRule>
  </conditionalFormatting>
  <conditionalFormatting sqref="K18">
    <cfRule type="cellIs" dxfId="21" priority="24" operator="lessThan">
      <formula>0</formula>
    </cfRule>
  </conditionalFormatting>
  <conditionalFormatting sqref="L18">
    <cfRule type="cellIs" dxfId="20" priority="23" operator="lessThan">
      <formula>0</formula>
    </cfRule>
  </conditionalFormatting>
  <conditionalFormatting sqref="D8:D12">
    <cfRule type="cellIs" dxfId="19" priority="22" operator="lessThan">
      <formula>0</formula>
    </cfRule>
  </conditionalFormatting>
  <conditionalFormatting sqref="D14:D17">
    <cfRule type="cellIs" dxfId="18" priority="21" operator="lessThan">
      <formula>0</formula>
    </cfRule>
  </conditionalFormatting>
  <conditionalFormatting sqref="D20:D24">
    <cfRule type="cellIs" dxfId="17" priority="20" operator="lessThan">
      <formula>0</formula>
    </cfRule>
  </conditionalFormatting>
  <conditionalFormatting sqref="G7:G17">
    <cfRule type="cellIs" dxfId="16" priority="19" operator="lessThan">
      <formula>0</formula>
    </cfRule>
  </conditionalFormatting>
  <conditionalFormatting sqref="G5:G17">
    <cfRule type="cellIs" dxfId="15" priority="17" operator="lessThan">
      <formula>0</formula>
    </cfRule>
  </conditionalFormatting>
  <conditionalFormatting sqref="F7">
    <cfRule type="cellIs" dxfId="14" priority="16" operator="lessThan">
      <formula>0</formula>
    </cfRule>
  </conditionalFormatting>
  <conditionalFormatting sqref="F13">
    <cfRule type="cellIs" dxfId="13" priority="15" operator="lessThan">
      <formula>0</formula>
    </cfRule>
  </conditionalFormatting>
  <conditionalFormatting sqref="F13">
    <cfRule type="cellIs" dxfId="12" priority="14" operator="lessThan">
      <formula>0</formula>
    </cfRule>
  </conditionalFormatting>
  <conditionalFormatting sqref="F7">
    <cfRule type="cellIs" dxfId="11" priority="12" operator="lessThan">
      <formula>0</formula>
    </cfRule>
  </conditionalFormatting>
  <conditionalFormatting sqref="F13">
    <cfRule type="cellIs" dxfId="10" priority="11" operator="lessThan">
      <formula>0</formula>
    </cfRule>
  </conditionalFormatting>
  <conditionalFormatting sqref="F13">
    <cfRule type="cellIs" dxfId="9" priority="10" operator="lessThan">
      <formula>0</formula>
    </cfRule>
  </conditionalFormatting>
  <conditionalFormatting sqref="F13">
    <cfRule type="cellIs" dxfId="8" priority="9" operator="lessThan">
      <formula>0</formula>
    </cfRule>
  </conditionalFormatting>
  <conditionalFormatting sqref="F13">
    <cfRule type="cellIs" dxfId="7" priority="8" operator="lessThan">
      <formula>0</formula>
    </cfRule>
  </conditionalFormatting>
  <conditionalFormatting sqref="F13">
    <cfRule type="cellIs" dxfId="6" priority="7" operator="lessThan">
      <formula>0</formula>
    </cfRule>
  </conditionalFormatting>
  <conditionalFormatting sqref="G18">
    <cfRule type="cellIs" dxfId="5" priority="6" operator="lessThan">
      <formula>0</formula>
    </cfRule>
  </conditionalFormatting>
  <conditionalFormatting sqref="G18">
    <cfRule type="cellIs" dxfId="4" priority="5" operator="lessThan">
      <formula>0</formula>
    </cfRule>
  </conditionalFormatting>
  <conditionalFormatting sqref="G19:G24">
    <cfRule type="cellIs" dxfId="3" priority="4" operator="lessThan">
      <formula>0</formula>
    </cfRule>
  </conditionalFormatting>
  <conditionalFormatting sqref="G19:G24">
    <cfRule type="cellIs" dxfId="2" priority="3" operator="lessThan">
      <formula>0</formula>
    </cfRule>
  </conditionalFormatting>
  <conditionalFormatting sqref="G19:G24">
    <cfRule type="cellIs" dxfId="1" priority="2" operator="lessThan">
      <formula>0</formula>
    </cfRule>
  </conditionalFormatting>
  <conditionalFormatting sqref="G19:G24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242431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36</v>
      </c>
      <c r="F4" s="49" t="s">
        <v>36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1810</v>
      </c>
      <c r="F5" s="10">
        <f t="shared" si="0"/>
        <v>1283.5</v>
      </c>
      <c r="G5" s="11">
        <f t="shared" ref="G5:G16" si="2">SUM(F5-E5)*100/E5</f>
        <v>-29.08839779005525</v>
      </c>
      <c r="H5" s="1"/>
      <c r="I5" s="9" t="s">
        <v>4</v>
      </c>
      <c r="J5" s="81">
        <f>SUM(J6+J11)</f>
        <v>123.4</v>
      </c>
      <c r="K5" s="11">
        <v>-24.43</v>
      </c>
      <c r="L5" s="11">
        <v>-22.73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1264.5</v>
      </c>
      <c r="F6" s="13">
        <f t="shared" si="3"/>
        <v>853</v>
      </c>
      <c r="G6" s="11">
        <f t="shared" si="2"/>
        <v>-32.542506919731117</v>
      </c>
      <c r="H6" s="1"/>
      <c r="I6" s="12" t="s">
        <v>5</v>
      </c>
      <c r="J6" s="14">
        <f>SUM(J7+J8)</f>
        <v>85.4</v>
      </c>
      <c r="K6" s="11">
        <v>-29.71</v>
      </c>
      <c r="L6" s="11">
        <v>-21.87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799.6</v>
      </c>
      <c r="F7" s="16">
        <v>509.6</v>
      </c>
      <c r="G7" s="17">
        <f t="shared" si="2"/>
        <v>-36.268134067033515</v>
      </c>
      <c r="H7" s="1"/>
      <c r="I7" s="15" t="s">
        <v>8</v>
      </c>
      <c r="J7" s="18">
        <v>55</v>
      </c>
      <c r="K7" s="19">
        <v>-35.17</v>
      </c>
      <c r="L7" s="19">
        <v>-13.41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464.9</v>
      </c>
      <c r="F8" s="22">
        <f t="shared" si="5"/>
        <v>343.4</v>
      </c>
      <c r="G8" s="84">
        <f t="shared" si="2"/>
        <v>-26.134652613465263</v>
      </c>
      <c r="H8" s="1"/>
      <c r="I8" s="20" t="s">
        <v>9</v>
      </c>
      <c r="J8" s="18">
        <v>30.4</v>
      </c>
      <c r="K8" s="19">
        <v>-17.12</v>
      </c>
      <c r="L8" s="24">
        <v>-33.630000000000003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110.9</v>
      </c>
      <c r="F9" s="26">
        <v>70</v>
      </c>
      <c r="G9" s="82">
        <f t="shared" si="2"/>
        <v>-36.880072137060417</v>
      </c>
      <c r="H9" s="28"/>
      <c r="I9" s="25" t="s">
        <v>11</v>
      </c>
      <c r="J9" s="29">
        <v>5.8</v>
      </c>
      <c r="K9" s="31">
        <v>-5.05</v>
      </c>
      <c r="L9" s="31">
        <v>-53.68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354</v>
      </c>
      <c r="F10" s="26">
        <v>273.39999999999998</v>
      </c>
      <c r="G10" s="82">
        <f t="shared" si="2"/>
        <v>-22.76836158192091</v>
      </c>
      <c r="H10" s="28"/>
      <c r="I10" s="25" t="s">
        <v>12</v>
      </c>
      <c r="J10" s="29">
        <v>24.5</v>
      </c>
      <c r="K10" s="30">
        <v>-19.559999999999999</v>
      </c>
      <c r="L10" s="31">
        <v>-25.98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545.5</v>
      </c>
      <c r="F11" s="89">
        <f t="shared" si="6"/>
        <v>430.5</v>
      </c>
      <c r="G11" s="87">
        <f t="shared" si="2"/>
        <v>-21.081576535288725</v>
      </c>
      <c r="H11" s="1"/>
      <c r="I11" s="32" t="s">
        <v>15</v>
      </c>
      <c r="J11" s="34">
        <f t="shared" ref="J11" si="7">SUM(J12)</f>
        <v>38</v>
      </c>
      <c r="K11" s="35">
        <v>-9.08</v>
      </c>
      <c r="L11" s="35">
        <v>-24.57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658.7</v>
      </c>
      <c r="E12" s="16">
        <f t="shared" si="8"/>
        <v>545.5</v>
      </c>
      <c r="F12" s="16">
        <f t="shared" si="8"/>
        <v>430.5</v>
      </c>
      <c r="G12" s="17">
        <f t="shared" si="2"/>
        <v>-21.081576535288725</v>
      </c>
      <c r="H12" s="1"/>
      <c r="I12" s="15" t="s">
        <v>22</v>
      </c>
      <c r="J12" s="44">
        <v>38</v>
      </c>
      <c r="K12" s="19">
        <v>-9.08</v>
      </c>
      <c r="L12" s="24">
        <v>-24.57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206.2</v>
      </c>
      <c r="E13" s="21">
        <v>168.5</v>
      </c>
      <c r="F13" s="26">
        <v>138.69999999999999</v>
      </c>
      <c r="G13" s="82">
        <f t="shared" si="2"/>
        <v>-17.685459940652823</v>
      </c>
      <c r="H13" s="28"/>
      <c r="I13" s="36" t="s">
        <v>23</v>
      </c>
      <c r="J13" s="45">
        <v>9.9</v>
      </c>
      <c r="K13" s="30">
        <v>-17.079999999999998</v>
      </c>
      <c r="L13" s="31">
        <v>-32.82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78</v>
      </c>
      <c r="F14" s="27">
        <v>49.1</v>
      </c>
      <c r="G14" s="82">
        <f t="shared" si="2"/>
        <v>-37.051282051282051</v>
      </c>
      <c r="H14" s="28"/>
      <c r="I14" s="36" t="s">
        <v>25</v>
      </c>
      <c r="J14" s="45">
        <v>4.5</v>
      </c>
      <c r="K14" s="30">
        <v>-2.15</v>
      </c>
      <c r="L14" s="31">
        <v>-30.58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106.2</v>
      </c>
      <c r="F15" s="26">
        <v>84.1</v>
      </c>
      <c r="G15" s="82">
        <f t="shared" si="2"/>
        <v>-20.809792843691156</v>
      </c>
      <c r="H15" s="28"/>
      <c r="I15" s="36" t="s">
        <v>26</v>
      </c>
      <c r="J15" s="45">
        <v>7.8</v>
      </c>
      <c r="K15" s="30">
        <v>-10.82</v>
      </c>
      <c r="L15" s="31">
        <v>-33.01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192.8</v>
      </c>
      <c r="F16" s="26">
        <v>158.6</v>
      </c>
      <c r="G16" s="83">
        <f t="shared" si="2"/>
        <v>-17.738589211618265</v>
      </c>
      <c r="H16" s="28"/>
      <c r="I16" s="37" t="s">
        <v>27</v>
      </c>
      <c r="J16" s="46">
        <v>15.8</v>
      </c>
      <c r="K16" s="38">
        <v>-4.32</v>
      </c>
      <c r="L16" s="39">
        <v>-9.74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C7:D7 C9:D10 D13:D16 F7:G10 F12:G16">
    <cfRule type="cellIs" dxfId="35" priority="44" operator="lessThan">
      <formula>0</formula>
    </cfRule>
  </conditionalFormatting>
  <conditionalFormatting sqref="K5:L6 K7:K8 K10:K16 G5:G16">
    <cfRule type="cellIs" dxfId="34" priority="42" operator="lessThan">
      <formula>0</formula>
    </cfRule>
  </conditionalFormatting>
  <conditionalFormatting sqref="G9:G11 G13:G16">
    <cfRule type="cellIs" dxfId="33" priority="32" operator="lessThan">
      <formula>0</formula>
    </cfRule>
  </conditionalFormatting>
  <conditionalFormatting sqref="G9:G10">
    <cfRule type="cellIs" dxfId="32" priority="2" operator="lessThan">
      <formula>0</formula>
    </cfRule>
  </conditionalFormatting>
  <conditionalFormatting sqref="G13:G16">
    <cfRule type="cellIs" dxfId="31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2020-11-26T08:12:23Z</dcterms:modified>
</cp:coreProperties>
</file>