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<sst xmlns="http://schemas.openxmlformats.org/spreadsheetml/2006/main" count="88" uniqueCount="39">
  <si>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</si>
  <si>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</si>
  <si>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</si>
  <si>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</si>
  <si>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</si>
  <si>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</si>
  <si>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</si>
  <si>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</si>
  <si>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</si>
  <si>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</si>
  <si>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</si>
  <si>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</si>
  <si>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</si>
  <si>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</si>
  <si>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</si>
  <si>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</si>
  <si>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</si>
  <si>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</si>
  <si>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</si>
  <si>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</si>
  <si>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</si>
  <si>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</si>
  <si>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</si>
  <si>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</si>
  <si>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</si>
  <si>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</si>
  <si>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</si>
  <si>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</si>
  <si>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</si>
  <si>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</si>
  <si>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</si>
  <si>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</si>
  <si>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</si>
  <si>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</si>
  <si>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</si>
  <si>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</si>
  <si>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(ม.ค.-ส.ค.)</t>
  </si>
  <si>
    <t>ตาราง 1 : การส่งออกเครื่องหนังและรองเท้า เดือนสิงหาคม 2563</t>
  </si>
  <si>
    <t>ตาราง 2 : การนำเข้าเครื่องหนังและรองเท้า เดือนมกราคม-สิงหาคม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</si>
</sst>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2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37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25623</v>
      </c>
      <c r="G3" s="48" t="s">
        <v>2</v>
      </c>
      <c r="H3" s="4"/>
      <c r="I3" s="4"/>
      <c r="J3" s="95">
        <v>242370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36</v>
      </c>
      <c r="F4" s="49" t="s">
        <v>36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1888.8999999999999</v>
      </c>
      <c r="E5" s="53">
        <f t="shared" si="1"/>
        <v>1270</v>
      </c>
      <c r="F5" s="10">
        <f t="shared" si="1"/>
        <v>921</v>
      </c>
      <c r="G5" s="11">
        <f t="shared" ref="G5:G24" si="2">SUM(F5-E5)*100/E5</f>
        <v>-27.480314960629922</v>
      </c>
      <c r="H5" s="1"/>
      <c r="I5" s="52" t="s">
        <v>4</v>
      </c>
      <c r="J5" s="55">
        <f>SUM(J6+J18)</f>
        <v>116.3</v>
      </c>
      <c r="K5" s="54">
        <v>7.88</v>
      </c>
      <c r="L5" s="54">
        <v>-29.3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1251.6999999999998</v>
      </c>
      <c r="E6" s="57">
        <f t="shared" si="4"/>
        <v>844.5</v>
      </c>
      <c r="F6" s="13">
        <f t="shared" si="4"/>
        <v>569.29999999999995</v>
      </c>
      <c r="G6" s="11">
        <f t="shared" si="2"/>
        <v>-32.58732978093547</v>
      </c>
      <c r="H6" s="1"/>
      <c r="I6" s="56" t="s">
        <v>5</v>
      </c>
      <c r="J6" s="58">
        <f>SUM(J7+J13)</f>
        <v>73.099999999999994</v>
      </c>
      <c r="K6" s="54">
        <v>27.13</v>
      </c>
      <c r="L6" s="54">
        <v>-34.5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799.19999999999993</v>
      </c>
      <c r="E7" s="60">
        <f>SUM(E8:E12)</f>
        <v>534.70000000000005</v>
      </c>
      <c r="F7" s="90">
        <f>SUM(F8:F12)</f>
        <v>403</v>
      </c>
      <c r="G7" s="23">
        <f t="shared" si="2"/>
        <v>-24.630634000374044</v>
      </c>
      <c r="H7" s="1"/>
      <c r="I7" s="59" t="s">
        <v>6</v>
      </c>
      <c r="J7" s="61">
        <v>52.3</v>
      </c>
      <c r="K7" s="62">
        <v>25.66</v>
      </c>
      <c r="L7" s="62">
        <v>-25.29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68.900000000000006</v>
      </c>
      <c r="F8" s="79">
        <v>38.5</v>
      </c>
      <c r="G8" s="23">
        <f t="shared" si="2"/>
        <v>-44.121915820029031</v>
      </c>
      <c r="H8" s="28"/>
      <c r="I8" s="63" t="s">
        <v>10</v>
      </c>
      <c r="J8" s="65">
        <v>7.6</v>
      </c>
      <c r="K8" s="31">
        <v>87.25</v>
      </c>
      <c r="L8" s="31">
        <v>-9.2100000000000009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4.5999999999999996</v>
      </c>
      <c r="F9" s="79">
        <v>4.0999999999999996</v>
      </c>
      <c r="G9" s="23">
        <f t="shared" si="2"/>
        <v>-10.869565217391305</v>
      </c>
      <c r="H9" s="28"/>
      <c r="I9" s="63" t="s">
        <v>13</v>
      </c>
      <c r="J9" s="66">
        <v>0.6</v>
      </c>
      <c r="K9" s="31">
        <v>19.8</v>
      </c>
      <c r="L9" s="31">
        <v>124.79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35.6</v>
      </c>
      <c r="F10" s="79">
        <v>31.5</v>
      </c>
      <c r="G10" s="23">
        <f t="shared" si="2"/>
        <v>-11.516853932584272</v>
      </c>
      <c r="H10" s="28"/>
      <c r="I10" s="63" t="s">
        <v>14</v>
      </c>
      <c r="J10" s="66">
        <v>3.9</v>
      </c>
      <c r="K10" s="31">
        <v>55.94</v>
      </c>
      <c r="L10" s="31">
        <v>6.66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8</v>
      </c>
      <c r="F11" s="79">
        <v>2.4</v>
      </c>
      <c r="G11" s="23">
        <f t="shared" si="2"/>
        <v>-70</v>
      </c>
      <c r="H11" s="28"/>
      <c r="I11" s="63" t="s">
        <v>16</v>
      </c>
      <c r="J11" s="66">
        <v>0.2</v>
      </c>
      <c r="K11" s="31">
        <v>-5.37</v>
      </c>
      <c r="L11" s="31">
        <v>-82.2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626.29999999999995</v>
      </c>
      <c r="E12" s="64">
        <v>417.6</v>
      </c>
      <c r="F12" s="79">
        <v>326.5</v>
      </c>
      <c r="G12" s="23">
        <f t="shared" si="2"/>
        <v>-21.815134099616863</v>
      </c>
      <c r="H12" s="28"/>
      <c r="I12" s="63" t="s">
        <v>17</v>
      </c>
      <c r="J12" s="66">
        <v>40</v>
      </c>
      <c r="K12" s="31">
        <v>16.440000000000001</v>
      </c>
      <c r="L12" s="31">
        <v>-29.46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452.5</v>
      </c>
      <c r="E13" s="85">
        <f>SUM(E14:E17)</f>
        <v>309.8</v>
      </c>
      <c r="F13" s="91">
        <f>SUM(F14:F17)</f>
        <v>166.3</v>
      </c>
      <c r="G13" s="86">
        <f t="shared" si="2"/>
        <v>-46.320206584893477</v>
      </c>
      <c r="H13" s="1"/>
      <c r="I13" s="67" t="s">
        <v>18</v>
      </c>
      <c r="J13" s="69">
        <v>20.8</v>
      </c>
      <c r="K13" s="62">
        <v>30.99</v>
      </c>
      <c r="L13" s="62">
        <v>-50.21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95.1</v>
      </c>
      <c r="E14" s="64">
        <v>62.8</v>
      </c>
      <c r="F14" s="79">
        <v>42.1</v>
      </c>
      <c r="G14" s="23">
        <f t="shared" si="2"/>
        <v>-32.961783439490439</v>
      </c>
      <c r="H14" s="28"/>
      <c r="I14" s="63" t="s">
        <v>11</v>
      </c>
      <c r="J14" s="65">
        <v>3.7</v>
      </c>
      <c r="K14" s="31">
        <v>13.79</v>
      </c>
      <c r="L14" s="31">
        <v>-60.26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105.5</v>
      </c>
      <c r="F15" s="79">
        <v>37.299999999999997</v>
      </c>
      <c r="G15" s="23">
        <f t="shared" si="2"/>
        <v>-64.644549763033169</v>
      </c>
      <c r="H15" s="28"/>
      <c r="I15" s="63" t="s">
        <v>19</v>
      </c>
      <c r="J15" s="66">
        <v>7.5</v>
      </c>
      <c r="K15" s="31">
        <v>210.4</v>
      </c>
      <c r="L15" s="31">
        <v>-48.8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29.8</v>
      </c>
      <c r="F16" s="79">
        <v>15.9</v>
      </c>
      <c r="G16" s="23">
        <f t="shared" si="2"/>
        <v>-46.644295302013418</v>
      </c>
      <c r="H16" s="28"/>
      <c r="I16" s="63" t="s">
        <v>20</v>
      </c>
      <c r="J16" s="66">
        <v>1.3</v>
      </c>
      <c r="K16" s="31">
        <v>-7.3</v>
      </c>
      <c r="L16" s="31">
        <v>-66.72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111.7</v>
      </c>
      <c r="F17" s="79">
        <v>71</v>
      </c>
      <c r="G17" s="23">
        <f t="shared" si="2"/>
        <v>-36.436884512085946</v>
      </c>
      <c r="H17" s="43"/>
      <c r="I17" s="63" t="s">
        <v>21</v>
      </c>
      <c r="J17" s="66">
        <v>8.4</v>
      </c>
      <c r="K17" s="31">
        <v>-5.59</v>
      </c>
      <c r="L17" s="31">
        <v>-40.630000000000003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637.20000000000005</v>
      </c>
      <c r="E18" s="71">
        <f t="shared" si="7"/>
        <v>425.5</v>
      </c>
      <c r="F18" s="89">
        <f t="shared" si="7"/>
        <v>351.70000000000005</v>
      </c>
      <c r="G18" s="88">
        <f t="shared" si="2"/>
        <v>-17.344300822561681</v>
      </c>
      <c r="H18" s="1"/>
      <c r="I18" s="70" t="s">
        <v>15</v>
      </c>
      <c r="J18" s="72">
        <f t="shared" ref="J18" si="8">SUM(J19)</f>
        <v>43.2</v>
      </c>
      <c r="K18" s="35">
        <v>-14.06</v>
      </c>
      <c r="L18" s="35">
        <v>-18.3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637.20000000000005</v>
      </c>
      <c r="E19" s="60">
        <f>SUM(E20:E24)</f>
        <v>425.5</v>
      </c>
      <c r="F19" s="90">
        <f>SUM(F20:F24)</f>
        <v>351.70000000000005</v>
      </c>
      <c r="G19" s="92">
        <f t="shared" si="2"/>
        <v>-17.344300822561681</v>
      </c>
      <c r="H19" s="1"/>
      <c r="I19" s="59" t="s">
        <v>24</v>
      </c>
      <c r="J19" s="61">
        <v>43.2</v>
      </c>
      <c r="K19" s="62">
        <v>-14.06</v>
      </c>
      <c r="L19" s="62">
        <v>-18.3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12.6</v>
      </c>
      <c r="F20" s="80">
        <v>15.8</v>
      </c>
      <c r="G20" s="93">
        <f t="shared" si="2"/>
        <v>25.396825396825406</v>
      </c>
      <c r="H20" s="1"/>
      <c r="I20" s="73" t="s">
        <v>23</v>
      </c>
      <c r="J20" s="66">
        <v>3.6</v>
      </c>
      <c r="K20" s="31">
        <v>-26.91</v>
      </c>
      <c r="L20" s="31">
        <v>96.59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110.7</v>
      </c>
      <c r="E21" s="64">
        <v>76.7</v>
      </c>
      <c r="F21" s="80">
        <v>60.6</v>
      </c>
      <c r="G21" s="93">
        <f t="shared" si="2"/>
        <v>-20.990873533246418</v>
      </c>
      <c r="H21" s="1"/>
      <c r="I21" s="73" t="s">
        <v>28</v>
      </c>
      <c r="J21" s="66">
        <v>6.9</v>
      </c>
      <c r="K21" s="31">
        <v>0.36</v>
      </c>
      <c r="L21" s="31">
        <v>-4.4400000000000004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193.6</v>
      </c>
      <c r="F22" s="80">
        <v>164.6</v>
      </c>
      <c r="G22" s="93">
        <f t="shared" si="2"/>
        <v>-14.979338842975206</v>
      </c>
      <c r="H22" s="1"/>
      <c r="I22" s="73" t="s">
        <v>29</v>
      </c>
      <c r="J22" s="66">
        <v>19.8</v>
      </c>
      <c r="K22" s="31">
        <v>-14.28</v>
      </c>
      <c r="L22" s="31">
        <v>-29.88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118.8</v>
      </c>
      <c r="F23" s="80">
        <v>93.6</v>
      </c>
      <c r="G23" s="93">
        <f t="shared" si="2"/>
        <v>-21.212121212121218</v>
      </c>
      <c r="H23" s="1"/>
      <c r="I23" s="73" t="s">
        <v>27</v>
      </c>
      <c r="J23" s="66">
        <v>10.9</v>
      </c>
      <c r="K23" s="31">
        <v>-18.55</v>
      </c>
      <c r="L23" s="31">
        <v>-13.02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23.8</v>
      </c>
      <c r="F24" s="80">
        <v>17.100000000000001</v>
      </c>
      <c r="G24" s="94">
        <f t="shared" si="2"/>
        <v>-28.151260504201677</v>
      </c>
      <c r="H24" s="1"/>
      <c r="I24" s="74" t="s">
        <v>31</v>
      </c>
      <c r="J24" s="75">
        <v>1.9</v>
      </c>
      <c r="K24" s="39">
        <v>1.19</v>
      </c>
      <c r="L24" s="39">
        <v>-35.659999999999997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71" priority="33" operator="lessThan">
      <formula>0</formula>
    </cfRule>
  </conditionalFormatting>
  <conditionalFormatting sqref="F19:F24">
    <cfRule type="cellIs" dxfId="70" priority="34" operator="lessThan">
      <formula>0</formula>
    </cfRule>
  </conditionalFormatting>
  <conditionalFormatting sqref="E7">
    <cfRule type="cellIs" dxfId="69" priority="32" operator="lessThan">
      <formula>0</formula>
    </cfRule>
  </conditionalFormatting>
  <conditionalFormatting sqref="E13">
    <cfRule type="cellIs" dxfId="68" priority="31" operator="lessThan">
      <formula>0</formula>
    </cfRule>
  </conditionalFormatting>
  <conditionalFormatting sqref="G5:G17">
    <cfRule type="cellIs" dxfId="67" priority="29" operator="lessThan">
      <formula>0</formula>
    </cfRule>
  </conditionalFormatting>
  <conditionalFormatting sqref="K5:L24">
    <cfRule type="cellIs" dxfId="66" priority="28" operator="lessThan">
      <formula>0</formula>
    </cfRule>
  </conditionalFormatting>
  <conditionalFormatting sqref="F13">
    <cfRule type="cellIs" dxfId="65" priority="27" operator="lessThan">
      <formula>0</formula>
    </cfRule>
  </conditionalFormatting>
  <conditionalFormatting sqref="E13">
    <cfRule type="cellIs" dxfId="64" priority="26" operator="lessThan">
      <formula>0</formula>
    </cfRule>
  </conditionalFormatting>
  <conditionalFormatting sqref="G18">
    <cfRule type="cellIs" dxfId="63" priority="25" operator="lessThan">
      <formula>0</formula>
    </cfRule>
  </conditionalFormatting>
  <conditionalFormatting sqref="K18">
    <cfRule type="cellIs" dxfId="62" priority="24" operator="lessThan">
      <formula>0</formula>
    </cfRule>
  </conditionalFormatting>
  <conditionalFormatting sqref="L18">
    <cfRule type="cellIs" dxfId="61" priority="23" operator="lessThan">
      <formula>0</formula>
    </cfRule>
  </conditionalFormatting>
  <conditionalFormatting sqref="D8:D12">
    <cfRule type="cellIs" dxfId="60" priority="22" operator="lessThan">
      <formula>0</formula>
    </cfRule>
  </conditionalFormatting>
  <conditionalFormatting sqref="D14:D17">
    <cfRule type="cellIs" dxfId="59" priority="21" operator="lessThan">
      <formula>0</formula>
    </cfRule>
  </conditionalFormatting>
  <conditionalFormatting sqref="D20:D24">
    <cfRule type="cellIs" dxfId="58" priority="20" operator="lessThan">
      <formula>0</formula>
    </cfRule>
  </conditionalFormatting>
  <conditionalFormatting sqref="G7:G17">
    <cfRule type="cellIs" dxfId="57" priority="19" operator="lessThan">
      <formula>0</formula>
    </cfRule>
  </conditionalFormatting>
  <conditionalFormatting sqref="G5:G17">
    <cfRule type="cellIs" dxfId="56" priority="17" operator="lessThan">
      <formula>0</formula>
    </cfRule>
  </conditionalFormatting>
  <conditionalFormatting sqref="F7">
    <cfRule type="cellIs" dxfId="55" priority="16" operator="lessThan">
      <formula>0</formula>
    </cfRule>
  </conditionalFormatting>
  <conditionalFormatting sqref="F13">
    <cfRule type="cellIs" dxfId="54" priority="15" operator="lessThan">
      <formula>0</formula>
    </cfRule>
  </conditionalFormatting>
  <conditionalFormatting sqref="F13">
    <cfRule type="cellIs" dxfId="53" priority="14" operator="lessThan">
      <formula>0</formula>
    </cfRule>
  </conditionalFormatting>
  <conditionalFormatting sqref="F7">
    <cfRule type="cellIs" dxfId="52" priority="12" operator="lessThan">
      <formula>0</formula>
    </cfRule>
  </conditionalFormatting>
  <conditionalFormatting sqref="F13">
    <cfRule type="cellIs" dxfId="51" priority="11" operator="lessThan">
      <formula>0</formula>
    </cfRule>
  </conditionalFormatting>
  <conditionalFormatting sqref="F13">
    <cfRule type="cellIs" dxfId="50" priority="10" operator="lessThan">
      <formula>0</formula>
    </cfRule>
  </conditionalFormatting>
  <conditionalFormatting sqref="F13">
    <cfRule type="cellIs" dxfId="49" priority="9" operator="lessThan">
      <formula>0</formula>
    </cfRule>
  </conditionalFormatting>
  <conditionalFormatting sqref="F13">
    <cfRule type="cellIs" dxfId="48" priority="8" operator="lessThan">
      <formula>0</formula>
    </cfRule>
  </conditionalFormatting>
  <conditionalFormatting sqref="F13">
    <cfRule type="cellIs" dxfId="47" priority="7" operator="lessThan">
      <formula>0</formula>
    </cfRule>
  </conditionalFormatting>
  <conditionalFormatting sqref="G18">
    <cfRule type="cellIs" dxfId="46" priority="6" operator="lessThan">
      <formula>0</formula>
    </cfRule>
  </conditionalFormatting>
  <conditionalFormatting sqref="G18">
    <cfRule type="cellIs" dxfId="45" priority="5" operator="lessThan">
      <formula>0</formula>
    </cfRule>
  </conditionalFormatting>
  <conditionalFormatting sqref="G19:G24">
    <cfRule type="cellIs" dxfId="44" priority="4" operator="lessThan">
      <formula>0</formula>
    </cfRule>
  </conditionalFormatting>
  <conditionalFormatting sqref="G19:G24">
    <cfRule type="cellIs" dxfId="43" priority="3" operator="lessThan">
      <formula>0</formula>
    </cfRule>
  </conditionalFormatting>
  <conditionalFormatting sqref="G19:G24">
    <cfRule type="cellIs" dxfId="42" priority="2" operator="lessThan">
      <formula>0</formula>
    </cfRule>
  </conditionalFormatting>
  <conditionalFormatting sqref="G19:G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242370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36</v>
      </c>
      <c r="F4" s="49" t="s">
        <v>36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1448.9</v>
      </c>
      <c r="F5" s="10">
        <f t="shared" si="0"/>
        <v>996.8</v>
      </c>
      <c r="G5" s="11">
        <f t="shared" ref="G5:G16" si="2">SUM(F5-E5)*100/E5</f>
        <v>-31.202981572227216</v>
      </c>
      <c r="H5" s="1"/>
      <c r="I5" s="9" t="s">
        <v>4</v>
      </c>
      <c r="J5" s="81">
        <f>SUM(J6+J11)</f>
        <v>123.80000000000001</v>
      </c>
      <c r="K5" s="11">
        <v>-4.4800000000000004</v>
      </c>
      <c r="L5" s="11">
        <v>-20.440000000000001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1008.4</v>
      </c>
      <c r="F6" s="13">
        <f t="shared" si="3"/>
        <v>646.09999999999991</v>
      </c>
      <c r="G6" s="11">
        <f t="shared" si="2"/>
        <v>-35.928203094010321</v>
      </c>
      <c r="H6" s="1"/>
      <c r="I6" s="12" t="s">
        <v>5</v>
      </c>
      <c r="J6" s="14">
        <f>SUM(J7+J8)</f>
        <v>78.2</v>
      </c>
      <c r="K6" s="11">
        <v>-5.21</v>
      </c>
      <c r="L6" s="11">
        <v>-21.56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632</v>
      </c>
      <c r="F7" s="16">
        <v>369.7</v>
      </c>
      <c r="G7" s="17">
        <f t="shared" si="2"/>
        <v>-41.503164556962027</v>
      </c>
      <c r="H7" s="1"/>
      <c r="I7" s="15" t="s">
        <v>8</v>
      </c>
      <c r="J7" s="18">
        <v>38.1</v>
      </c>
      <c r="K7" s="19">
        <v>-13.46</v>
      </c>
      <c r="L7" s="19">
        <v>-25.05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376.4</v>
      </c>
      <c r="F8" s="22">
        <f t="shared" si="5"/>
        <v>276.39999999999998</v>
      </c>
      <c r="G8" s="84">
        <f t="shared" si="2"/>
        <v>-26.567481402763018</v>
      </c>
      <c r="H8" s="1"/>
      <c r="I8" s="20" t="s">
        <v>9</v>
      </c>
      <c r="J8" s="18">
        <v>40.1</v>
      </c>
      <c r="K8" s="19">
        <v>4.55</v>
      </c>
      <c r="L8" s="24">
        <v>-17.739999999999998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85.1</v>
      </c>
      <c r="F9" s="26">
        <v>58</v>
      </c>
      <c r="G9" s="82">
        <f t="shared" si="2"/>
        <v>-31.844888366627494</v>
      </c>
      <c r="H9" s="28"/>
      <c r="I9" s="25" t="s">
        <v>11</v>
      </c>
      <c r="J9" s="29">
        <v>6.9</v>
      </c>
      <c r="K9" s="30">
        <v>-13.42</v>
      </c>
      <c r="L9" s="31">
        <v>-37.619999999999997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291.3</v>
      </c>
      <c r="F10" s="26">
        <v>218.4</v>
      </c>
      <c r="G10" s="82">
        <f t="shared" si="2"/>
        <v>-25.025746652935119</v>
      </c>
      <c r="H10" s="28"/>
      <c r="I10" s="25" t="s">
        <v>12</v>
      </c>
      <c r="J10" s="29">
        <v>33.299999999999997</v>
      </c>
      <c r="K10" s="30">
        <v>9.2200000000000006</v>
      </c>
      <c r="L10" s="31">
        <v>-11.96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440.50000000000006</v>
      </c>
      <c r="F11" s="89">
        <f t="shared" si="6"/>
        <v>350.70000000000005</v>
      </c>
      <c r="G11" s="87">
        <f t="shared" si="2"/>
        <v>-20.385925085130534</v>
      </c>
      <c r="H11" s="1"/>
      <c r="I11" s="32" t="s">
        <v>15</v>
      </c>
      <c r="J11" s="34">
        <f t="shared" ref="J11" si="7">SUM(J12)</f>
        <v>45.6</v>
      </c>
      <c r="K11" s="35">
        <v>-3.18</v>
      </c>
      <c r="L11" s="35">
        <v>-18.46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658.80000000000007</v>
      </c>
      <c r="E12" s="16">
        <f t="shared" si="8"/>
        <v>440.50000000000006</v>
      </c>
      <c r="F12" s="16">
        <f t="shared" si="8"/>
        <v>350.70000000000005</v>
      </c>
      <c r="G12" s="17">
        <f t="shared" si="2"/>
        <v>-20.385925085130534</v>
      </c>
      <c r="H12" s="1"/>
      <c r="I12" s="15" t="s">
        <v>22</v>
      </c>
      <c r="J12" s="44">
        <v>45.6</v>
      </c>
      <c r="K12" s="19">
        <v>-3.18</v>
      </c>
      <c r="L12" s="24">
        <v>-18.46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206.3</v>
      </c>
      <c r="E13" s="21">
        <v>133.80000000000001</v>
      </c>
      <c r="F13" s="26">
        <v>116.9</v>
      </c>
      <c r="G13" s="82">
        <f t="shared" si="2"/>
        <v>-12.630792227204786</v>
      </c>
      <c r="H13" s="28"/>
      <c r="I13" s="36" t="s">
        <v>23</v>
      </c>
      <c r="J13" s="45">
        <v>15.9</v>
      </c>
      <c r="K13" s="30">
        <v>6.15</v>
      </c>
      <c r="L13" s="31">
        <v>-27.6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65.5</v>
      </c>
      <c r="F14" s="27">
        <v>39.9</v>
      </c>
      <c r="G14" s="82">
        <f t="shared" si="2"/>
        <v>-39.083969465648856</v>
      </c>
      <c r="H14" s="28"/>
      <c r="I14" s="36" t="s">
        <v>25</v>
      </c>
      <c r="J14" s="45">
        <v>5.3</v>
      </c>
      <c r="K14" s="30">
        <v>4.17</v>
      </c>
      <c r="L14" s="31">
        <v>-21.12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84.9</v>
      </c>
      <c r="F15" s="26">
        <v>67.5</v>
      </c>
      <c r="G15" s="82">
        <f t="shared" si="2"/>
        <v>-20.494699646643113</v>
      </c>
      <c r="H15" s="28"/>
      <c r="I15" s="36" t="s">
        <v>26</v>
      </c>
      <c r="J15" s="45">
        <v>8.1999999999999993</v>
      </c>
      <c r="K15" s="30">
        <v>-0.16</v>
      </c>
      <c r="L15" s="31">
        <v>-5.68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156.30000000000001</v>
      </c>
      <c r="F16" s="26">
        <v>126.4</v>
      </c>
      <c r="G16" s="83">
        <f t="shared" si="2"/>
        <v>-19.129878438899553</v>
      </c>
      <c r="H16" s="28"/>
      <c r="I16" s="37" t="s">
        <v>27</v>
      </c>
      <c r="J16" s="46">
        <v>16.100000000000001</v>
      </c>
      <c r="K16" s="38">
        <v>-13.98</v>
      </c>
      <c r="L16" s="39">
        <v>-12.6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2020-10-14T08:14:30Z</dcterms:modified>
</cp:coreProperties>
</file>