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definedNames>
    <definedName name="_xlnm.Print_Area" localSheetId="1">นำเข้า!$I$1:$L$18</definedName>
    <definedName name="_xlnm.Print_Area" localSheetId="0">ส่งออก!$A$1:$G$26</definedName>
  </definedNames>
  <calcPr calcId="125725"/>
</workbook>
</file>

<file path=xl/calcChain.xml><?xml version="1.0" encoding="utf-8"?>
<calcChain xmlns="http://schemas.openxmlformats.org/spreadsheetml/2006/main">
  <c r="J6" i="1"/>
  <c r="J18"/>
  <c r="D12" i="2"/>
  <c r="D8"/>
  <c r="J5" i="1" l="1"/>
  <c r="D7"/>
  <c r="D13"/>
  <c r="D19"/>
  <c r="E13" l="1"/>
  <c r="D6" i="2" l="1"/>
  <c r="D5" s="1"/>
  <c r="E8"/>
  <c r="E6" s="1"/>
  <c r="E12"/>
  <c r="E11" s="1"/>
  <c r="E19" i="1"/>
  <c r="E7"/>
  <c r="E5" i="2" l="1"/>
  <c r="F6" i="1"/>
  <c r="E6"/>
  <c r="D6"/>
  <c r="F18"/>
  <c r="E18"/>
  <c r="D18"/>
  <c r="F12" i="2"/>
  <c r="C12"/>
  <c r="C11" s="1"/>
  <c r="B12"/>
  <c r="B11" s="1"/>
  <c r="J6"/>
  <c r="F8"/>
  <c r="C8"/>
  <c r="C6" s="1"/>
  <c r="B8"/>
  <c r="B6" s="1"/>
  <c r="C19" i="1"/>
  <c r="C18" s="1"/>
  <c r="B19"/>
  <c r="B18" s="1"/>
  <c r="C13"/>
  <c r="B13"/>
  <c r="C7"/>
  <c r="B7"/>
  <c r="C6" l="1"/>
  <c r="B6"/>
  <c r="B5" s="1"/>
  <c r="G18"/>
  <c r="G6"/>
  <c r="F6" i="2"/>
  <c r="G6" s="1"/>
  <c r="C5" i="1"/>
  <c r="F5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<sst xmlns="http://schemas.openxmlformats.org/spreadsheetml/2006/main" count="88" uniqueCount="39">
  <si>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</si>
  <si>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</si>
  <si>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</si>
  <si>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</si>
  <si>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</si>
  <si>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</si>
  <si>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</si>
  <si>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</si>
  <si>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</si>
  <si>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</si>
  <si>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</si>
  <si>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</si>
  <si>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</si>
  <si>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</si>
  <si>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</si>
  <si>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</si>
  <si>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</si>
  <si>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</si>
  <si>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</si>
  <si>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</si>
  <si>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</si>
  <si>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</si>
  <si>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</si>
  <si>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</si>
  <si>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</si>
  <si>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</si>
  <si>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</si>
  <si>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</si>
  <si>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</si>
  <si>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</si>
  <si>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</si>
  <si>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</si>
  <si>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</si>
  <si>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</si>
  <si>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</si>
  <si>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62/63</t>
  </si>
  <si>
    <t>ตาราง 1 : การส่งออกเครื่องหนังและรองเท้า เดือนมกราคม 2563</t>
  </si>
  <si>
    <t>(ม.ค.-ม.ค.)</t>
  </si>
  <si>
    <t>ตาราง 2 : การนำเข้าเครื่องหนังและรองเท้า เดือนมกราคม-มกราคม 2563</t>
  </si>
</sst>
</file>

<file path=xl/styles.xml><?xml version="1.0" encoding="utf-8"?>
<styleSheet xmlns="http://schemas.openxmlformats.org/spreadsheetml/2006/main">
  <numFmts count="10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_-* #,##0.00_-;\-* #,##0.00_-;_-* &quot;-&quot;??_-;_-@"/>
    <numFmt numFmtId="172" formatCode="#,##0.0;\-#,##0.0;\-"/>
    <numFmt numFmtId="173" formatCode="0.0_ ;[Red]\-0.0\ 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165" fontId="7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166" fontId="7" fillId="4" borderId="13" xfId="0" applyNumberFormat="1" applyFont="1" applyFill="1" applyBorder="1" applyAlignment="1">
      <alignment vertical="top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5" fontId="7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165" fontId="8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165" fontId="10" fillId="0" borderId="14" xfId="0" applyNumberFormat="1" applyFont="1" applyBorder="1" applyAlignment="1">
      <alignment vertical="top"/>
    </xf>
    <xf numFmtId="4" fontId="10" fillId="0" borderId="14" xfId="0" applyNumberFormat="1" applyFont="1" applyBorder="1" applyAlignment="1">
      <alignment vertical="center" shrinkToFit="1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2" fontId="12" fillId="0" borderId="0" xfId="0" applyNumberFormat="1" applyFont="1" applyAlignment="1">
      <alignment vertical="top"/>
    </xf>
    <xf numFmtId="4" fontId="11" fillId="0" borderId="0" xfId="0" applyNumberFormat="1" applyFont="1" applyAlignment="1"/>
    <xf numFmtId="171" fontId="1" fillId="5" borderId="12" xfId="0" applyNumberFormat="1" applyFont="1" applyFill="1" applyBorder="1" applyAlignment="1">
      <alignment vertical="top"/>
    </xf>
    <xf numFmtId="173" fontId="8" fillId="0" borderId="6" xfId="0" applyNumberFormat="1" applyFont="1" applyBorder="1" applyAlignment="1">
      <alignment vertical="top"/>
    </xf>
    <xf numFmtId="173" fontId="10" fillId="0" borderId="14" xfId="0" applyNumberFormat="1" applyFont="1" applyBorder="1" applyAlignment="1">
      <alignment vertical="top"/>
    </xf>
    <xf numFmtId="173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4" fontId="8" fillId="0" borderId="14" xfId="0" applyNumberFormat="1" applyFont="1" applyBorder="1" applyAlignment="1">
      <alignment shrinkToFit="1"/>
    </xf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67" fontId="10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165" fontId="8" fillId="0" borderId="17" xfId="0" applyNumberFormat="1" applyFont="1" applyBorder="1" applyAlignment="1"/>
    <xf numFmtId="0" fontId="9" fillId="0" borderId="14" xfId="0" applyFont="1" applyBorder="1" applyAlignment="1">
      <alignment shrinkToFit="1"/>
    </xf>
    <xf numFmtId="167" fontId="10" fillId="0" borderId="15" xfId="0" applyNumberFormat="1" applyFont="1" applyBorder="1" applyAlignment="1"/>
    <xf numFmtId="4" fontId="8" fillId="0" borderId="19" xfId="0" applyNumberFormat="1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72" fontId="12" fillId="0" borderId="0" xfId="0" applyNumberFormat="1" applyFont="1" applyAlignment="1"/>
    <xf numFmtId="171" fontId="7" fillId="5" borderId="6" xfId="0" applyNumberFormat="1" applyFont="1" applyFill="1" applyBorder="1" applyAlignment="1"/>
    <xf numFmtId="4" fontId="8" fillId="0" borderId="18" xfId="0" applyNumberFormat="1" applyFont="1" applyBorder="1" applyAlignment="1">
      <alignment vertical="center" shrinkToFit="1"/>
    </xf>
    <xf numFmtId="167" fontId="9" fillId="0" borderId="14" xfId="0" applyNumberFormat="1" applyFont="1" applyBorder="1" applyAlignment="1"/>
    <xf numFmtId="167" fontId="9" fillId="0" borderId="15" xfId="0" applyNumberFormat="1" applyFont="1" applyBorder="1" applyAlignment="1"/>
    <xf numFmtId="4" fontId="11" fillId="0" borderId="14" xfId="0" applyNumberFormat="1" applyFont="1" applyBorder="1" applyAlignment="1">
      <alignment vertical="center" shrinkToFit="1"/>
    </xf>
    <xf numFmtId="4" fontId="11" fillId="0" borderId="11" xfId="0" applyNumberFormat="1" applyFont="1" applyBorder="1" applyAlignment="1">
      <alignment vertical="center" shrinkToFit="1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</cellXfs>
  <cellStyles count="1">
    <cellStyle name="Normal" xfId="0" builtinId="0"/>
  </cellStyles>
  <dxfs count="27"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00"/>
  <sheetViews>
    <sheetView tabSelected="1" zoomScale="110" zoomScaleNormal="110" workbookViewId="0">
      <pane xSplit="1" topLeftCell="B1" activePane="topRight" state="frozen"/>
      <selection pane="topRight" activeCell="A2" sqref="A2:G2"/>
    </sheetView>
  </sheetViews>
  <sheetFormatPr defaultColWidth="12.625" defaultRowHeight="15" customHeight="1"/>
  <cols>
    <col min="1" max="1" width="40.125" style="55" customWidth="1"/>
    <col min="2" max="7" width="9" style="55" customWidth="1"/>
    <col min="8" max="8" width="3.375" style="55" customWidth="1"/>
    <col min="9" max="9" width="29.125" style="55" customWidth="1"/>
    <col min="10" max="10" width="9" style="55" customWidth="1"/>
    <col min="11" max="12" width="25.625" style="55" customWidth="1"/>
    <col min="13" max="25" width="8" style="55" customWidth="1"/>
    <col min="26" max="16384" width="12.625" style="55"/>
  </cols>
  <sheetData>
    <row r="1" spans="1:25" ht="21.75" customHeight="1">
      <c r="A1" s="101" t="s">
        <v>36</v>
      </c>
      <c r="B1" s="102"/>
      <c r="C1" s="102"/>
      <c r="D1" s="103"/>
      <c r="E1" s="102"/>
      <c r="F1" s="102"/>
      <c r="G1" s="10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4" t="s">
        <v>0</v>
      </c>
      <c r="B2" s="105"/>
      <c r="C2" s="105"/>
      <c r="D2" s="105"/>
      <c r="E2" s="105"/>
      <c r="F2" s="105"/>
      <c r="G2" s="10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56" t="s">
        <v>1</v>
      </c>
      <c r="B3" s="108">
        <v>2560</v>
      </c>
      <c r="C3" s="108">
        <v>2561</v>
      </c>
      <c r="D3" s="108">
        <v>2562</v>
      </c>
      <c r="E3" s="56">
        <v>2562</v>
      </c>
      <c r="F3" s="56">
        <v>25623</v>
      </c>
      <c r="G3" s="56" t="s">
        <v>2</v>
      </c>
      <c r="H3" s="4"/>
      <c r="I3" s="4"/>
      <c r="J3" s="98">
        <v>242158</v>
      </c>
      <c r="K3" s="99"/>
      <c r="L3" s="100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7"/>
      <c r="B4" s="109"/>
      <c r="C4" s="109"/>
      <c r="D4" s="109"/>
      <c r="E4" s="57" t="s">
        <v>37</v>
      </c>
      <c r="F4" s="57" t="s">
        <v>37</v>
      </c>
      <c r="G4" s="58" t="s">
        <v>35</v>
      </c>
      <c r="H4" s="4"/>
      <c r="I4" s="4"/>
      <c r="J4" s="7" t="s">
        <v>3</v>
      </c>
      <c r="K4" s="7" t="s">
        <v>32</v>
      </c>
      <c r="L4" s="59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60" t="s">
        <v>4</v>
      </c>
      <c r="B5" s="61">
        <f t="shared" ref="B5:C5" si="0">SUM(B6+B18)</f>
        <v>1596.6000000000001</v>
      </c>
      <c r="C5" s="61">
        <f t="shared" si="0"/>
        <v>1827.3</v>
      </c>
      <c r="D5" s="61">
        <f t="shared" ref="D5:F5" si="1">SUM(D6+D18)</f>
        <v>1888.8999999999999</v>
      </c>
      <c r="E5" s="61">
        <f t="shared" si="1"/>
        <v>137.1</v>
      </c>
      <c r="F5" s="61">
        <f t="shared" si="1"/>
        <v>150.69999999999999</v>
      </c>
      <c r="G5" s="62">
        <f t="shared" ref="G5:G18" si="2">SUM(F5-E5)*100/E5</f>
        <v>9.9197665937272035</v>
      </c>
      <c r="H5" s="1"/>
      <c r="I5" s="60" t="s">
        <v>4</v>
      </c>
      <c r="J5" s="63">
        <f>SUM(J6+J18)</f>
        <v>150.69999999999999</v>
      </c>
      <c r="K5" s="62">
        <v>-4.68</v>
      </c>
      <c r="L5" s="62">
        <v>9.92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64" t="s">
        <v>5</v>
      </c>
      <c r="B6" s="65">
        <f t="shared" ref="B6:C6" si="3">SUM(B7+B13)</f>
        <v>971.7</v>
      </c>
      <c r="C6" s="65">
        <f t="shared" si="3"/>
        <v>1200.3</v>
      </c>
      <c r="D6" s="65">
        <f t="shared" ref="D6:F6" si="4">SUM(D7+D13)</f>
        <v>1251.6999999999998</v>
      </c>
      <c r="E6" s="65">
        <f t="shared" si="4"/>
        <v>86.1</v>
      </c>
      <c r="F6" s="65">
        <f t="shared" si="4"/>
        <v>97</v>
      </c>
      <c r="G6" s="62">
        <f t="shared" si="2"/>
        <v>12.659698025551689</v>
      </c>
      <c r="H6" s="1"/>
      <c r="I6" s="64" t="s">
        <v>5</v>
      </c>
      <c r="J6" s="66">
        <f>SUM(J7+J13)</f>
        <v>97</v>
      </c>
      <c r="K6" s="62">
        <v>-3</v>
      </c>
      <c r="L6" s="62">
        <v>12.66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67" t="s">
        <v>6</v>
      </c>
      <c r="B7" s="68">
        <f t="shared" ref="B7:D7" si="5">SUM(B8:B12)</f>
        <v>677.7</v>
      </c>
      <c r="C7" s="68">
        <f t="shared" si="5"/>
        <v>804.6</v>
      </c>
      <c r="D7" s="68">
        <f t="shared" si="5"/>
        <v>799.19999999999993</v>
      </c>
      <c r="E7" s="68">
        <f t="shared" ref="E7" si="6">SUM(E8:E12)</f>
        <v>61.7</v>
      </c>
      <c r="F7" s="69">
        <v>59.9</v>
      </c>
      <c r="G7" s="70">
        <v>-2.83</v>
      </c>
      <c r="H7" s="1"/>
      <c r="I7" s="67" t="s">
        <v>6</v>
      </c>
      <c r="J7" s="69">
        <v>59.9</v>
      </c>
      <c r="K7" s="71">
        <v>-5.89</v>
      </c>
      <c r="L7" s="71">
        <v>-2.83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72" t="s">
        <v>10</v>
      </c>
      <c r="B8" s="73">
        <v>85.4</v>
      </c>
      <c r="C8" s="73">
        <v>166.6</v>
      </c>
      <c r="D8" s="94">
        <v>100.2</v>
      </c>
      <c r="E8" s="73">
        <v>9.5</v>
      </c>
      <c r="F8" s="74">
        <v>4.9000000000000004</v>
      </c>
      <c r="G8" s="70">
        <v>-48.41</v>
      </c>
      <c r="H8" s="35"/>
      <c r="I8" s="72" t="s">
        <v>10</v>
      </c>
      <c r="J8" s="75">
        <v>4.9000000000000004</v>
      </c>
      <c r="K8" s="38">
        <v>-30.58</v>
      </c>
      <c r="L8" s="38">
        <v>-48.41</v>
      </c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ht="21.75" customHeight="1">
      <c r="A9" s="72" t="s">
        <v>13</v>
      </c>
      <c r="B9" s="73">
        <v>13.8</v>
      </c>
      <c r="C9" s="73">
        <v>8.1999999999999993</v>
      </c>
      <c r="D9" s="94">
        <v>6.5</v>
      </c>
      <c r="E9" s="73">
        <v>0.8</v>
      </c>
      <c r="F9" s="74">
        <v>0.3</v>
      </c>
      <c r="G9" s="70">
        <v>-58.44</v>
      </c>
      <c r="H9" s="35"/>
      <c r="I9" s="72" t="s">
        <v>13</v>
      </c>
      <c r="J9" s="76">
        <v>0.3</v>
      </c>
      <c r="K9" s="38">
        <v>-42.01</v>
      </c>
      <c r="L9" s="38">
        <v>-58.44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1.75" customHeight="1">
      <c r="A10" s="72" t="s">
        <v>14</v>
      </c>
      <c r="B10" s="73">
        <v>55.5</v>
      </c>
      <c r="C10" s="73">
        <v>54</v>
      </c>
      <c r="D10" s="94">
        <v>54.6</v>
      </c>
      <c r="E10" s="73">
        <v>4.7</v>
      </c>
      <c r="F10" s="74">
        <v>5.7</v>
      </c>
      <c r="G10" s="70">
        <v>21.01</v>
      </c>
      <c r="H10" s="35"/>
      <c r="I10" s="72" t="s">
        <v>14</v>
      </c>
      <c r="J10" s="76">
        <v>5.7</v>
      </c>
      <c r="K10" s="38">
        <v>-11.63</v>
      </c>
      <c r="L10" s="38">
        <v>21.01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1.75" customHeight="1">
      <c r="A11" s="72" t="s">
        <v>16</v>
      </c>
      <c r="B11" s="73">
        <v>3.5</v>
      </c>
      <c r="C11" s="73">
        <v>8.8000000000000007</v>
      </c>
      <c r="D11" s="94">
        <v>11.6</v>
      </c>
      <c r="E11" s="73">
        <v>0.2</v>
      </c>
      <c r="F11" s="74">
        <v>0.8</v>
      </c>
      <c r="G11" s="70">
        <v>364.14</v>
      </c>
      <c r="H11" s="35"/>
      <c r="I11" s="72" t="s">
        <v>16</v>
      </c>
      <c r="J11" s="76">
        <v>0.8</v>
      </c>
      <c r="K11" s="38">
        <v>-8.31</v>
      </c>
      <c r="L11" s="38">
        <v>364.14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ht="21.75" customHeight="1">
      <c r="A12" s="72" t="s">
        <v>17</v>
      </c>
      <c r="B12" s="73">
        <v>519.5</v>
      </c>
      <c r="C12" s="73">
        <v>567</v>
      </c>
      <c r="D12" s="94">
        <v>626.29999999999995</v>
      </c>
      <c r="E12" s="73">
        <v>46.5</v>
      </c>
      <c r="F12" s="74">
        <v>48.2</v>
      </c>
      <c r="G12" s="70">
        <v>3.59</v>
      </c>
      <c r="H12" s="35"/>
      <c r="I12" s="72" t="s">
        <v>17</v>
      </c>
      <c r="J12" s="76">
        <v>48.2</v>
      </c>
      <c r="K12" s="38">
        <v>-1.1100000000000001</v>
      </c>
      <c r="L12" s="38">
        <v>3.59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ht="21.75" customHeight="1">
      <c r="A13" s="77" t="s">
        <v>18</v>
      </c>
      <c r="B13" s="78">
        <f t="shared" ref="B13:D13" si="7">SUM(B14:B17)</f>
        <v>294</v>
      </c>
      <c r="C13" s="78">
        <f t="shared" si="7"/>
        <v>395.7</v>
      </c>
      <c r="D13" s="78">
        <f t="shared" si="7"/>
        <v>452.5</v>
      </c>
      <c r="E13" s="78">
        <f t="shared" ref="E13" si="8">SUM(E14:E17)</f>
        <v>24.4</v>
      </c>
      <c r="F13" s="79">
        <v>37.1</v>
      </c>
      <c r="G13" s="70">
        <v>53.03</v>
      </c>
      <c r="H13" s="1"/>
      <c r="I13" s="77" t="s">
        <v>18</v>
      </c>
      <c r="J13" s="79">
        <v>37.1</v>
      </c>
      <c r="K13" s="71">
        <v>2.38</v>
      </c>
      <c r="L13" s="71">
        <v>53.03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72" t="s">
        <v>11</v>
      </c>
      <c r="B14" s="73">
        <v>78</v>
      </c>
      <c r="C14" s="73">
        <v>81.8</v>
      </c>
      <c r="D14" s="94">
        <v>95.1</v>
      </c>
      <c r="E14" s="73">
        <v>7</v>
      </c>
      <c r="F14" s="74">
        <v>8.3000000000000007</v>
      </c>
      <c r="G14" s="70">
        <v>18.57</v>
      </c>
      <c r="H14" s="35"/>
      <c r="I14" s="72" t="s">
        <v>11</v>
      </c>
      <c r="J14" s="75">
        <v>8.3000000000000007</v>
      </c>
      <c r="K14" s="38">
        <v>-5.22</v>
      </c>
      <c r="L14" s="38">
        <v>18.57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21.75" customHeight="1">
      <c r="A15" s="72" t="s">
        <v>19</v>
      </c>
      <c r="B15" s="73">
        <v>51.9</v>
      </c>
      <c r="C15" s="73">
        <v>99.1</v>
      </c>
      <c r="D15" s="94">
        <v>147.19999999999999</v>
      </c>
      <c r="E15" s="73">
        <v>2.4</v>
      </c>
      <c r="F15" s="74">
        <v>11.5</v>
      </c>
      <c r="G15" s="70">
        <v>388.29</v>
      </c>
      <c r="H15" s="35"/>
      <c r="I15" s="72" t="s">
        <v>19</v>
      </c>
      <c r="J15" s="76">
        <v>11.5</v>
      </c>
      <c r="K15" s="38">
        <v>1.62</v>
      </c>
      <c r="L15" s="38">
        <v>388.29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1.75" customHeight="1">
      <c r="A16" s="72" t="s">
        <v>20</v>
      </c>
      <c r="B16" s="73">
        <v>44.6</v>
      </c>
      <c r="C16" s="73">
        <v>44</v>
      </c>
      <c r="D16" s="94">
        <v>43.4</v>
      </c>
      <c r="E16" s="73">
        <v>3.1</v>
      </c>
      <c r="F16" s="74">
        <v>3.6</v>
      </c>
      <c r="G16" s="70">
        <v>16.53</v>
      </c>
      <c r="H16" s="35"/>
      <c r="I16" s="72" t="s">
        <v>20</v>
      </c>
      <c r="J16" s="76">
        <v>3.6</v>
      </c>
      <c r="K16" s="38">
        <v>18.28</v>
      </c>
      <c r="L16" s="38">
        <v>16.53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1.75" customHeight="1">
      <c r="A17" s="72" t="s">
        <v>21</v>
      </c>
      <c r="B17" s="73">
        <v>119.5</v>
      </c>
      <c r="C17" s="73">
        <v>170.8</v>
      </c>
      <c r="D17" s="94">
        <v>166.8</v>
      </c>
      <c r="E17" s="73">
        <v>11.9</v>
      </c>
      <c r="F17" s="74">
        <v>13.8</v>
      </c>
      <c r="G17" s="70">
        <v>16.32</v>
      </c>
      <c r="H17" s="50"/>
      <c r="I17" s="72" t="s">
        <v>21</v>
      </c>
      <c r="J17" s="76">
        <v>13.8</v>
      </c>
      <c r="K17" s="38">
        <v>4.4400000000000004</v>
      </c>
      <c r="L17" s="38">
        <v>16.32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ht="21.75" customHeight="1">
      <c r="A18" s="80" t="s">
        <v>15</v>
      </c>
      <c r="B18" s="81">
        <f t="shared" ref="B18:F18" si="9">SUM(B19)</f>
        <v>624.90000000000009</v>
      </c>
      <c r="C18" s="81">
        <f t="shared" si="9"/>
        <v>627</v>
      </c>
      <c r="D18" s="81">
        <f t="shared" si="9"/>
        <v>637.20000000000005</v>
      </c>
      <c r="E18" s="81">
        <f t="shared" si="9"/>
        <v>51</v>
      </c>
      <c r="F18" s="81">
        <f t="shared" si="9"/>
        <v>53.7</v>
      </c>
      <c r="G18" s="92">
        <f t="shared" si="2"/>
        <v>5.2941176470588287</v>
      </c>
      <c r="H18" s="1"/>
      <c r="I18" s="80" t="s">
        <v>15</v>
      </c>
      <c r="J18" s="82">
        <f t="shared" ref="J18" si="10">SUM(J19)</f>
        <v>53.7</v>
      </c>
      <c r="K18" s="42">
        <v>-7.52</v>
      </c>
      <c r="L18" s="42">
        <v>5.29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67" t="s">
        <v>24</v>
      </c>
      <c r="B19" s="68">
        <f t="shared" ref="B19:D19" si="11">SUM(B20:B24)</f>
        <v>624.90000000000009</v>
      </c>
      <c r="C19" s="68">
        <f t="shared" si="11"/>
        <v>627</v>
      </c>
      <c r="D19" s="68">
        <f t="shared" si="11"/>
        <v>637.20000000000005</v>
      </c>
      <c r="E19" s="68">
        <f t="shared" ref="E19" si="12">SUM(E20:E24)</f>
        <v>51</v>
      </c>
      <c r="F19" s="83">
        <v>53.7</v>
      </c>
      <c r="G19" s="93">
        <v>5.29</v>
      </c>
      <c r="H19" s="1"/>
      <c r="I19" s="67" t="s">
        <v>24</v>
      </c>
      <c r="J19" s="69">
        <v>53.7</v>
      </c>
      <c r="K19" s="71">
        <v>-7.52</v>
      </c>
      <c r="L19" s="71">
        <v>5.29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84" t="s">
        <v>23</v>
      </c>
      <c r="B20" s="73">
        <v>26.7</v>
      </c>
      <c r="C20" s="73">
        <v>19.2</v>
      </c>
      <c r="D20" s="95">
        <v>18.600000000000001</v>
      </c>
      <c r="E20" s="73">
        <v>0.9</v>
      </c>
      <c r="F20" s="85">
        <v>1.2</v>
      </c>
      <c r="G20" s="70">
        <v>34.020000000000003</v>
      </c>
      <c r="H20" s="1"/>
      <c r="I20" s="84" t="s">
        <v>23</v>
      </c>
      <c r="J20" s="76">
        <v>1.2</v>
      </c>
      <c r="K20" s="38">
        <v>21.69</v>
      </c>
      <c r="L20" s="38">
        <v>34.020000000000003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84" t="s">
        <v>28</v>
      </c>
      <c r="B21" s="73">
        <v>91.2</v>
      </c>
      <c r="C21" s="73">
        <v>101.4</v>
      </c>
      <c r="D21" s="95">
        <v>110.7</v>
      </c>
      <c r="E21" s="73">
        <v>8.8000000000000007</v>
      </c>
      <c r="F21" s="85">
        <v>8.6999999999999993</v>
      </c>
      <c r="G21" s="70">
        <v>-1.88</v>
      </c>
      <c r="H21" s="1"/>
      <c r="I21" s="84" t="s">
        <v>28</v>
      </c>
      <c r="J21" s="76">
        <v>8.6999999999999993</v>
      </c>
      <c r="K21" s="38">
        <v>-7.98</v>
      </c>
      <c r="L21" s="38">
        <v>-1.88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84" t="s">
        <v>29</v>
      </c>
      <c r="B22" s="73">
        <v>288.10000000000002</v>
      </c>
      <c r="C22" s="73">
        <v>303.2</v>
      </c>
      <c r="D22" s="95">
        <v>296.8</v>
      </c>
      <c r="E22" s="73">
        <v>22.2</v>
      </c>
      <c r="F22" s="85">
        <v>24.5</v>
      </c>
      <c r="G22" s="70">
        <v>10.11</v>
      </c>
      <c r="H22" s="1"/>
      <c r="I22" s="84" t="s">
        <v>29</v>
      </c>
      <c r="J22" s="76">
        <v>24.5</v>
      </c>
      <c r="K22" s="38">
        <v>-4.63</v>
      </c>
      <c r="L22" s="38">
        <v>10.11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84" t="s">
        <v>27</v>
      </c>
      <c r="B23" s="73">
        <v>186.2</v>
      </c>
      <c r="C23" s="73">
        <v>173.6</v>
      </c>
      <c r="D23" s="95">
        <v>176.3</v>
      </c>
      <c r="E23" s="73">
        <v>16.3</v>
      </c>
      <c r="F23" s="85">
        <v>16.399999999999999</v>
      </c>
      <c r="G23" s="70">
        <v>0.45</v>
      </c>
      <c r="H23" s="1"/>
      <c r="I23" s="84" t="s">
        <v>27</v>
      </c>
      <c r="J23" s="76">
        <v>16.399999999999999</v>
      </c>
      <c r="K23" s="38">
        <v>-13.73</v>
      </c>
      <c r="L23" s="38">
        <v>0.45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84" t="s">
        <v>31</v>
      </c>
      <c r="B24" s="73">
        <v>32.700000000000003</v>
      </c>
      <c r="C24" s="73">
        <v>29.6</v>
      </c>
      <c r="D24" s="95">
        <v>34.799999999999997</v>
      </c>
      <c r="E24" s="73">
        <v>2.8</v>
      </c>
      <c r="F24" s="85">
        <v>3</v>
      </c>
      <c r="G24" s="86">
        <v>9.85</v>
      </c>
      <c r="H24" s="1"/>
      <c r="I24" s="87" t="s">
        <v>31</v>
      </c>
      <c r="J24" s="88">
        <v>3</v>
      </c>
      <c r="K24" s="46">
        <v>0.61</v>
      </c>
      <c r="L24" s="46">
        <v>9.85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89" t="s">
        <v>30</v>
      </c>
      <c r="B25" s="89"/>
      <c r="C25" s="89"/>
      <c r="D25" s="89"/>
      <c r="E25" s="89"/>
      <c r="F25" s="89"/>
      <c r="G25" s="90"/>
      <c r="H25" s="1"/>
      <c r="I25" s="91"/>
      <c r="J25" s="91"/>
      <c r="K25" s="9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6" t="s">
        <v>34</v>
      </c>
      <c r="B26" s="107"/>
      <c r="C26" s="107"/>
      <c r="D26" s="107"/>
      <c r="E26" s="107"/>
      <c r="F26" s="107"/>
      <c r="G26" s="10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F7:G17 G19:G24">
    <cfRule type="cellIs" dxfId="26" priority="14" operator="lessThan">
      <formula>0</formula>
    </cfRule>
  </conditionalFormatting>
  <conditionalFormatting sqref="F19:G24">
    <cfRule type="cellIs" dxfId="25" priority="15" operator="lessThan">
      <formula>0</formula>
    </cfRule>
  </conditionalFormatting>
  <conditionalFormatting sqref="E7">
    <cfRule type="cellIs" dxfId="24" priority="13" operator="lessThan">
      <formula>0</formula>
    </cfRule>
  </conditionalFormatting>
  <conditionalFormatting sqref="E13">
    <cfRule type="cellIs" dxfId="23" priority="12" operator="lessThan">
      <formula>0</formula>
    </cfRule>
  </conditionalFormatting>
  <conditionalFormatting sqref="E19">
    <cfRule type="cellIs" dxfId="22" priority="11" operator="lessThan">
      <formula>0</formula>
    </cfRule>
  </conditionalFormatting>
  <conditionalFormatting sqref="G5:G17 G19:G24">
    <cfRule type="cellIs" dxfId="21" priority="10" operator="lessThan">
      <formula>0</formula>
    </cfRule>
  </conditionalFormatting>
  <conditionalFormatting sqref="K5:L24">
    <cfRule type="cellIs" dxfId="20" priority="9" operator="lessThan">
      <formula>0</formula>
    </cfRule>
  </conditionalFormatting>
  <conditionalFormatting sqref="F13">
    <cfRule type="cellIs" dxfId="19" priority="8" operator="lessThan">
      <formula>0</formula>
    </cfRule>
  </conditionalFormatting>
  <conditionalFormatting sqref="E13">
    <cfRule type="cellIs" dxfId="18" priority="7" operator="lessThan">
      <formula>0</formula>
    </cfRule>
  </conditionalFormatting>
  <conditionalFormatting sqref="G18">
    <cfRule type="cellIs" dxfId="17" priority="6" operator="lessThan">
      <formula>0</formula>
    </cfRule>
  </conditionalFormatting>
  <conditionalFormatting sqref="K18">
    <cfRule type="cellIs" dxfId="16" priority="5" operator="lessThan">
      <formula>0</formula>
    </cfRule>
  </conditionalFormatting>
  <conditionalFormatting sqref="L18">
    <cfRule type="cellIs" dxfId="15" priority="4" operator="lessThan">
      <formula>0</formula>
    </cfRule>
  </conditionalFormatting>
  <conditionalFormatting sqref="D8:D12">
    <cfRule type="cellIs" dxfId="14" priority="3" operator="lessThan">
      <formula>0</formula>
    </cfRule>
  </conditionalFormatting>
  <conditionalFormatting sqref="D14:D17">
    <cfRule type="cellIs" dxfId="13" priority="2" operator="lessThan">
      <formula>0</formula>
    </cfRule>
  </conditionalFormatting>
  <conditionalFormatting sqref="D20:D24">
    <cfRule type="cellIs" dxfId="12" priority="1" operator="lessThan">
      <formula>0</formula>
    </cfRule>
  </conditionalFormatting>
  <pageMargins left="0.7" right="0.7" top="0.75" bottom="0.75" header="0" footer="0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00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13" t="s">
        <v>38</v>
      </c>
      <c r="B1" s="114"/>
      <c r="C1" s="114"/>
      <c r="D1" s="115"/>
      <c r="E1" s="114"/>
      <c r="F1" s="114"/>
      <c r="G1" s="11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6" t="s">
        <v>0</v>
      </c>
      <c r="B2" s="117"/>
      <c r="C2" s="117"/>
      <c r="D2" s="117"/>
      <c r="E2" s="117"/>
      <c r="F2" s="117"/>
      <c r="G2" s="1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8">
        <v>2560</v>
      </c>
      <c r="C3" s="108">
        <v>2561</v>
      </c>
      <c r="D3" s="108">
        <v>2562</v>
      </c>
      <c r="E3" s="3">
        <v>2562</v>
      </c>
      <c r="F3" s="3">
        <v>2563</v>
      </c>
      <c r="G3" s="3" t="s">
        <v>2</v>
      </c>
      <c r="H3" s="4"/>
      <c r="I3" s="4"/>
      <c r="J3" s="98">
        <v>242158</v>
      </c>
      <c r="K3" s="111"/>
      <c r="L3" s="112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8"/>
      <c r="C4" s="118"/>
      <c r="D4" s="118"/>
      <c r="E4" s="57" t="s">
        <v>37</v>
      </c>
      <c r="F4" s="57" t="s">
        <v>37</v>
      </c>
      <c r="G4" s="6" t="s">
        <v>35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F5" si="0">SUM(B6+B11)</f>
        <v>1698.9</v>
      </c>
      <c r="C5" s="10">
        <f t="shared" si="0"/>
        <v>1964.6999999999998</v>
      </c>
      <c r="D5" s="10">
        <f t="shared" ref="D5" si="1">SUM(D6+D11)</f>
        <v>1994.1</v>
      </c>
      <c r="E5" s="10">
        <f t="shared" si="0"/>
        <v>192</v>
      </c>
      <c r="F5" s="11">
        <f t="shared" si="0"/>
        <v>198.29999999999998</v>
      </c>
      <c r="G5" s="12">
        <f t="shared" ref="G5:G11" si="2">SUM(F5-E5)*100/E5</f>
        <v>3.2812499999999911</v>
      </c>
      <c r="H5" s="1"/>
      <c r="I5" s="9" t="s">
        <v>4</v>
      </c>
      <c r="J5" s="13">
        <v>198.3</v>
      </c>
      <c r="K5" s="12">
        <v>44.64</v>
      </c>
      <c r="L5" s="12">
        <v>3.28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4" t="s">
        <v>5</v>
      </c>
      <c r="B6" s="15">
        <f t="shared" ref="B6:F6" si="3">SUM(B7+B8)</f>
        <v>1305.8</v>
      </c>
      <c r="C6" s="15">
        <f t="shared" si="3"/>
        <v>1423.6</v>
      </c>
      <c r="D6" s="15">
        <f t="shared" ref="D6" si="4">SUM(D7+D8)</f>
        <v>1453.1</v>
      </c>
      <c r="E6" s="15">
        <f t="shared" si="3"/>
        <v>126.4</v>
      </c>
      <c r="F6" s="16">
        <f t="shared" si="3"/>
        <v>124.69999999999999</v>
      </c>
      <c r="G6" s="12">
        <f t="shared" si="2"/>
        <v>-1.3449367088607729</v>
      </c>
      <c r="H6" s="1"/>
      <c r="I6" s="14" t="s">
        <v>5</v>
      </c>
      <c r="J6" s="17">
        <f>SUM(J7+J8)</f>
        <v>124.69999999999999</v>
      </c>
      <c r="K6" s="12">
        <v>46.71</v>
      </c>
      <c r="L6" s="12">
        <v>-1.34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8" t="s">
        <v>7</v>
      </c>
      <c r="B7" s="19">
        <v>863.3</v>
      </c>
      <c r="C7" s="19">
        <v>899</v>
      </c>
      <c r="D7" s="19">
        <v>879.3</v>
      </c>
      <c r="E7" s="19">
        <v>66.3</v>
      </c>
      <c r="F7" s="20">
        <v>56.4</v>
      </c>
      <c r="G7" s="21">
        <v>-14.86</v>
      </c>
      <c r="H7" s="1"/>
      <c r="I7" s="18" t="s">
        <v>8</v>
      </c>
      <c r="J7" s="22">
        <v>56.4</v>
      </c>
      <c r="K7" s="23">
        <v>62.14</v>
      </c>
      <c r="L7" s="23">
        <v>-14.86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4" t="s">
        <v>9</v>
      </c>
      <c r="B8" s="25">
        <f t="shared" ref="B8:F8" si="5">SUM(B9+B10)</f>
        <v>442.5</v>
      </c>
      <c r="C8" s="26">
        <f>SUM(C9+C10)</f>
        <v>524.6</v>
      </c>
      <c r="D8" s="26">
        <f>SUM(D9+D10)</f>
        <v>573.79999999999995</v>
      </c>
      <c r="E8" s="25">
        <f t="shared" si="5"/>
        <v>60.1</v>
      </c>
      <c r="F8" s="27">
        <f t="shared" si="5"/>
        <v>68.3</v>
      </c>
      <c r="G8" s="28">
        <v>13.6</v>
      </c>
      <c r="H8" s="1"/>
      <c r="I8" s="24" t="s">
        <v>9</v>
      </c>
      <c r="J8" s="22">
        <v>68.3</v>
      </c>
      <c r="K8" s="23">
        <v>35.950000000000003</v>
      </c>
      <c r="L8" s="29">
        <v>13.6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30" t="s">
        <v>11</v>
      </c>
      <c r="B9" s="32">
        <v>109.5</v>
      </c>
      <c r="C9" s="31">
        <v>110.6</v>
      </c>
      <c r="D9" s="31">
        <v>135.30000000000001</v>
      </c>
      <c r="E9" s="25">
        <v>12</v>
      </c>
      <c r="F9" s="33">
        <v>14.7</v>
      </c>
      <c r="G9" s="34">
        <v>21.83</v>
      </c>
      <c r="H9" s="35"/>
      <c r="I9" s="30" t="s">
        <v>11</v>
      </c>
      <c r="J9" s="36">
        <v>14.7</v>
      </c>
      <c r="K9" s="37">
        <v>21.82</v>
      </c>
      <c r="L9" s="38">
        <v>21.83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1.75" customHeight="1">
      <c r="A10" s="30" t="s">
        <v>12</v>
      </c>
      <c r="B10" s="31">
        <v>333</v>
      </c>
      <c r="C10" s="31">
        <v>414</v>
      </c>
      <c r="D10" s="31">
        <v>438.5</v>
      </c>
      <c r="E10" s="25">
        <v>48.1</v>
      </c>
      <c r="F10" s="33">
        <v>53.6</v>
      </c>
      <c r="G10" s="34">
        <v>11.54</v>
      </c>
      <c r="H10" s="35"/>
      <c r="I10" s="30" t="s">
        <v>12</v>
      </c>
      <c r="J10" s="36">
        <v>53.6</v>
      </c>
      <c r="K10" s="37">
        <v>40.4</v>
      </c>
      <c r="L10" s="38">
        <v>11.54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1.75" customHeight="1">
      <c r="A11" s="39" t="s">
        <v>15</v>
      </c>
      <c r="B11" s="40">
        <f t="shared" ref="B11:F11" si="6">SUM(B12)</f>
        <v>393.1</v>
      </c>
      <c r="C11" s="40">
        <f t="shared" si="6"/>
        <v>541.1</v>
      </c>
      <c r="D11" s="40">
        <v>541</v>
      </c>
      <c r="E11" s="40">
        <f t="shared" si="6"/>
        <v>65.599999999999994</v>
      </c>
      <c r="F11" s="40">
        <f t="shared" si="6"/>
        <v>73.599999999999994</v>
      </c>
      <c r="G11" s="51">
        <f t="shared" si="2"/>
        <v>12.195121951219512</v>
      </c>
      <c r="H11" s="1"/>
      <c r="I11" s="39" t="s">
        <v>15</v>
      </c>
      <c r="J11" s="41">
        <v>73.599999999999994</v>
      </c>
      <c r="K11" s="42">
        <v>41.45</v>
      </c>
      <c r="L11" s="42">
        <v>12.2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8" t="s">
        <v>22</v>
      </c>
      <c r="B12" s="19">
        <f t="shared" ref="B12:F12" si="7">SUM(B13:B16)</f>
        <v>393.1</v>
      </c>
      <c r="C12" s="19">
        <f t="shared" si="7"/>
        <v>541.1</v>
      </c>
      <c r="D12" s="19">
        <f t="shared" si="7"/>
        <v>658.80000000000007</v>
      </c>
      <c r="E12" s="19">
        <f t="shared" si="7"/>
        <v>65.599999999999994</v>
      </c>
      <c r="F12" s="20">
        <f t="shared" si="7"/>
        <v>73.599999999999994</v>
      </c>
      <c r="G12" s="21">
        <v>12.2</v>
      </c>
      <c r="H12" s="1"/>
      <c r="I12" s="18" t="s">
        <v>22</v>
      </c>
      <c r="J12" s="52">
        <v>73.599999999999994</v>
      </c>
      <c r="K12" s="23">
        <v>41.45</v>
      </c>
      <c r="L12" s="29">
        <v>12.2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43" t="s">
        <v>23</v>
      </c>
      <c r="B13" s="32">
        <v>92.4</v>
      </c>
      <c r="C13" s="32">
        <v>138.5</v>
      </c>
      <c r="D13" s="31">
        <v>206.3</v>
      </c>
      <c r="E13" s="25">
        <v>18</v>
      </c>
      <c r="F13" s="33">
        <v>24</v>
      </c>
      <c r="G13" s="34">
        <v>33.53</v>
      </c>
      <c r="H13" s="35"/>
      <c r="I13" s="43" t="s">
        <v>23</v>
      </c>
      <c r="J13" s="53">
        <v>24</v>
      </c>
      <c r="K13" s="37">
        <v>56.93</v>
      </c>
      <c r="L13" s="38">
        <v>33.53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ht="21.75" customHeight="1">
      <c r="A14" s="43" t="s">
        <v>25</v>
      </c>
      <c r="B14" s="32">
        <v>68</v>
      </c>
      <c r="C14" s="32">
        <v>87.9</v>
      </c>
      <c r="D14" s="31">
        <v>90.4</v>
      </c>
      <c r="E14" s="25">
        <v>10.1</v>
      </c>
      <c r="F14" s="33">
        <v>9</v>
      </c>
      <c r="G14" s="96">
        <v>-10.98</v>
      </c>
      <c r="H14" s="35"/>
      <c r="I14" s="43" t="s">
        <v>25</v>
      </c>
      <c r="J14" s="53">
        <v>9</v>
      </c>
      <c r="K14" s="37">
        <v>69.28</v>
      </c>
      <c r="L14" s="38">
        <v>-10.98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21.75" customHeight="1">
      <c r="A15" s="43" t="s">
        <v>26</v>
      </c>
      <c r="B15" s="32">
        <v>74.599999999999994</v>
      </c>
      <c r="C15" s="32">
        <v>101.6</v>
      </c>
      <c r="D15" s="31">
        <v>130</v>
      </c>
      <c r="E15" s="25">
        <v>13.7</v>
      </c>
      <c r="F15" s="33">
        <v>18</v>
      </c>
      <c r="G15" s="34">
        <v>30.91</v>
      </c>
      <c r="H15" s="35"/>
      <c r="I15" s="43" t="s">
        <v>26</v>
      </c>
      <c r="J15" s="53">
        <v>18</v>
      </c>
      <c r="K15" s="37">
        <v>56.92</v>
      </c>
      <c r="L15" s="38">
        <v>30.91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1.75" customHeight="1">
      <c r="A16" s="43" t="s">
        <v>27</v>
      </c>
      <c r="B16" s="31">
        <v>158.1</v>
      </c>
      <c r="C16" s="31">
        <v>213.1</v>
      </c>
      <c r="D16" s="31">
        <v>232.1</v>
      </c>
      <c r="E16" s="25">
        <v>23.8</v>
      </c>
      <c r="F16" s="33">
        <v>22.6</v>
      </c>
      <c r="G16" s="97">
        <v>-4.76</v>
      </c>
      <c r="H16" s="35"/>
      <c r="I16" s="44" t="s">
        <v>27</v>
      </c>
      <c r="J16" s="54">
        <v>22.6</v>
      </c>
      <c r="K16" s="45">
        <v>13.32</v>
      </c>
      <c r="L16" s="46">
        <v>-4.76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1.75" customHeight="1">
      <c r="A17" s="47" t="s">
        <v>30</v>
      </c>
      <c r="B17" s="47"/>
      <c r="C17" s="47"/>
      <c r="D17" s="47"/>
      <c r="E17" s="47"/>
      <c r="F17" s="47"/>
      <c r="G17" s="48"/>
      <c r="H17" s="1"/>
      <c r="I17" s="49"/>
      <c r="J17" s="49"/>
      <c r="K17" s="4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10" t="s">
        <v>34</v>
      </c>
      <c r="B18" s="107"/>
      <c r="C18" s="107"/>
      <c r="D18" s="107"/>
      <c r="E18" s="107"/>
      <c r="F18" s="107"/>
      <c r="G18" s="10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F7:G10 F12:G16">
    <cfRule type="cellIs" dxfId="11" priority="13" operator="lessThan">
      <formula>0</formula>
    </cfRule>
  </conditionalFormatting>
  <conditionalFormatting sqref="D7 D9:D10">
    <cfRule type="cellIs" dxfId="10" priority="12" operator="lessThan">
      <formula>0</formula>
    </cfRule>
  </conditionalFormatting>
  <conditionalFormatting sqref="K7:K16">
    <cfRule type="cellIs" dxfId="9" priority="11" operator="lessThan">
      <formula>0</formula>
    </cfRule>
  </conditionalFormatting>
  <conditionalFormatting sqref="G7">
    <cfRule type="cellIs" dxfId="8" priority="9" operator="lessThan">
      <formula>0</formula>
    </cfRule>
  </conditionalFormatting>
  <conditionalFormatting sqref="K5:L6">
    <cfRule type="cellIs" dxfId="7" priority="8" operator="lessThan">
      <formula>0</formula>
    </cfRule>
  </conditionalFormatting>
  <conditionalFormatting sqref="G6">
    <cfRule type="cellIs" dxfId="6" priority="7" operator="lessThan">
      <formula>0</formula>
    </cfRule>
  </conditionalFormatting>
  <conditionalFormatting sqref="C7">
    <cfRule type="cellIs" dxfId="5" priority="6" operator="lessThan">
      <formula>0</formula>
    </cfRule>
  </conditionalFormatting>
  <conditionalFormatting sqref="C9:C10">
    <cfRule type="cellIs" dxfId="4" priority="5" operator="lessThan">
      <formula>0</formula>
    </cfRule>
  </conditionalFormatting>
  <conditionalFormatting sqref="D7">
    <cfRule type="cellIs" dxfId="3" priority="4" operator="lessThan">
      <formula>0</formula>
    </cfRule>
  </conditionalFormatting>
  <conditionalFormatting sqref="D9:D10">
    <cfRule type="cellIs" dxfId="2" priority="3" operator="lessThan">
      <formula>0</formula>
    </cfRule>
  </conditionalFormatting>
  <conditionalFormatting sqref="D13:D16">
    <cfRule type="cellIs" dxfId="1" priority="2" operator="lessThan">
      <formula>0</formula>
    </cfRule>
  </conditionalFormatting>
  <conditionalFormatting sqref="G14">
    <cfRule type="cellIs" dxfId="0" priority="1" operator="lessThan">
      <formula>0</formula>
    </cfRule>
  </conditionalFormatting>
  <pageMargins left="0.7" right="0.7" top="0.75" bottom="0.75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ส่งออก</vt:lpstr>
      <vt:lpstr>นำเข้า</vt:lpstr>
      <vt:lpstr>นำเข้า!Print_Area</vt:lpstr>
      <vt:lpstr>ส่งออก!Print_Area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2020-03-26T07:16:12Z</cp:lastPrinted>
  <dcterms:created xsi:type="dcterms:W3CDTF">2019-02-25T08:34:04Z</dcterms:created>
  <dcterms:modified xsi:type="dcterms:W3CDTF">2020-03-26T07:17:18Z</dcterms:modified>
</cp:coreProperties>
</file>