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20"/>
  <c r="G21"/>
  <c r="G22"/>
  <c r="G23"/>
  <c r="J6" l="1"/>
  <c r="G9" i="2"/>
  <c r="G10"/>
  <c r="J18" i="1"/>
  <c r="D12" i="2"/>
  <c r="D8"/>
  <c r="J5" i="1" l="1"/>
  <c r="D7"/>
  <c r="D13"/>
  <c r="D19"/>
  <c r="F13" l="1"/>
  <c r="E13"/>
  <c r="G16" i="2" l="1"/>
  <c r="G15"/>
  <c r="G14"/>
  <c r="G13"/>
  <c r="G7"/>
  <c r="G24" i="1"/>
  <c r="G17"/>
  <c r="G16"/>
  <c r="G15"/>
  <c r="G14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J6"/>
  <c r="F8"/>
  <c r="C8"/>
  <c r="C6" s="1"/>
  <c r="B8"/>
  <c r="B6" s="1"/>
  <c r="C19" i="1"/>
  <c r="C18" s="1"/>
  <c r="B19"/>
  <c r="B18"/>
  <c r="C13"/>
  <c r="B13"/>
  <c r="C7"/>
  <c r="B7"/>
  <c r="C6" l="1"/>
  <c r="B6"/>
  <c r="B5" s="1"/>
  <c r="G18"/>
  <c r="G6"/>
  <c r="F6" i="2"/>
  <c r="G6" s="1"/>
  <c r="G8"/>
  <c r="C5" i="1"/>
  <c r="F5"/>
  <c r="D5"/>
  <c r="J5" i="2"/>
  <c r="F11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<sst xmlns="http://schemas.openxmlformats.org/spreadsheetml/2006/main" count="88" uniqueCount="39">
  <si>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</si>
  <si>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</si>
  <si>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</si>
  <si>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</si>
  <si>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</si>
  <si>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</si>
  <si>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</si>
  <si>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</si>
  <si>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</si>
  <si>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</si>
  <si>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</si>
  <si>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</si>
  <si>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</si>
  <si>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</si>
  <si>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</si>
  <si>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</si>
  <si>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</si>
  <si>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</si>
  <si>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</si>
  <si>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</si>
  <si>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</si>
  <si>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</si>
  <si>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</si>
  <si>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</si>
  <si>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</si>
  <si>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</si>
  <si>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</si>
  <si>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</si>
  <si>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</si>
  <si>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</si>
  <si>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</si>
  <si>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</si>
  <si>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</si>
  <si>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</si>
  <si>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t>61/62</t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</si>
  <si>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</si>
  <si>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ตาราง 1 : การส่งออกเครื่องหนังและรองเท้า เดือนมกราคม-พฤศจิกายน 2562</t>
  </si>
  <si>
    <t>(ม.ค.-พ.ย.)</t>
  </si>
  <si>
    <t>ตาราง 2 : การนำเข้าเครื่องหนังและรองเท้า เดือนมกราคม-พฤศจิกายน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</si>
</sst>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171" fontId="7" fillId="5" borderId="6" xfId="0" applyNumberFormat="1" applyFont="1" applyFill="1" applyBorder="1" applyAlignment="1"/>
    <xf numFmtId="4" fontId="8" fillId="0" borderId="18" xfId="0" applyNumberFormat="1" applyFont="1" applyBorder="1" applyAlignment="1">
      <alignment vertical="center" shrinkToFit="1"/>
    </xf>
    <xf numFmtId="4" fontId="8" fillId="0" borderId="14" xfId="0" applyNumberFormat="1" applyFont="1" applyFill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0" fontId="1" fillId="3" borderId="1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55" customWidth="1"/>
    <col min="2" max="7" width="9" style="55" customWidth="1"/>
    <col min="8" max="8" width="3.375" style="55" customWidth="1"/>
    <col min="9" max="9" width="29.125" style="55" customWidth="1"/>
    <col min="10" max="10" width="9" style="55" customWidth="1"/>
    <col min="11" max="12" width="26.25" style="55" customWidth="1"/>
    <col min="13" max="25" width="8" style="55" customWidth="1"/>
    <col min="26" max="16384" width="12.625" style="55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105" t="s">
        <v>1</v>
      </c>
      <c r="B3" s="105">
        <v>2559</v>
      </c>
      <c r="C3" s="105">
        <v>2560</v>
      </c>
      <c r="D3" s="105">
        <v>2561</v>
      </c>
      <c r="E3" s="56">
        <v>2561</v>
      </c>
      <c r="F3" s="56">
        <v>2562</v>
      </c>
      <c r="G3" s="56" t="s">
        <v>2</v>
      </c>
      <c r="H3" s="4"/>
      <c r="I3" s="4"/>
      <c r="J3" s="95">
        <v>242097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116"/>
      <c r="B4" s="106"/>
      <c r="C4" s="106"/>
      <c r="D4" s="106"/>
      <c r="E4" s="57" t="s">
        <v>37</v>
      </c>
      <c r="F4" s="57" t="s">
        <v>37</v>
      </c>
      <c r="G4" s="58" t="s">
        <v>34</v>
      </c>
      <c r="H4" s="4"/>
      <c r="I4" s="4"/>
      <c r="J4" s="6" t="s">
        <v>3</v>
      </c>
      <c r="K4" s="6" t="s">
        <v>32</v>
      </c>
      <c r="L4" s="59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0" t="s">
        <v>4</v>
      </c>
      <c r="B5" s="61">
        <f t="shared" ref="B5:C5" si="0">SUM(B6+B18)</f>
        <v>1627.4</v>
      </c>
      <c r="C5" s="61">
        <f t="shared" si="0"/>
        <v>1596.6000000000001</v>
      </c>
      <c r="D5" s="61">
        <f t="shared" ref="D5:F5" si="1">SUM(D6+D18)</f>
        <v>1827.3</v>
      </c>
      <c r="E5" s="61">
        <f t="shared" si="1"/>
        <v>1679.1000000000001</v>
      </c>
      <c r="F5" s="61">
        <f t="shared" si="1"/>
        <v>1730.9</v>
      </c>
      <c r="G5" s="62">
        <f t="shared" ref="G5:G24" si="2">SUM(F5-E5)*100/E5</f>
        <v>3.0849860044071198</v>
      </c>
      <c r="H5" s="1"/>
      <c r="I5" s="60" t="s">
        <v>4</v>
      </c>
      <c r="J5" s="63">
        <f>SUM(J6+J18)</f>
        <v>158.1</v>
      </c>
      <c r="K5" s="62">
        <v>-2.11</v>
      </c>
      <c r="L5" s="62">
        <v>0.7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4" t="s">
        <v>5</v>
      </c>
      <c r="B6" s="65">
        <f t="shared" ref="B6:C6" si="3">SUM(B7+B13)</f>
        <v>1000.8000000000001</v>
      </c>
      <c r="C6" s="65">
        <f t="shared" si="3"/>
        <v>971.7</v>
      </c>
      <c r="D6" s="65">
        <f t="shared" ref="D6:F6" si="4">SUM(D7+D13)</f>
        <v>1200.3</v>
      </c>
      <c r="E6" s="65">
        <f t="shared" si="4"/>
        <v>1108.8000000000002</v>
      </c>
      <c r="F6" s="65">
        <f t="shared" si="4"/>
        <v>1151.8</v>
      </c>
      <c r="G6" s="62">
        <f t="shared" si="2"/>
        <v>3.8780663780663569</v>
      </c>
      <c r="H6" s="1"/>
      <c r="I6" s="64" t="s">
        <v>5</v>
      </c>
      <c r="J6" s="66">
        <f>SUM(J7+J13)</f>
        <v>102.6</v>
      </c>
      <c r="K6" s="62">
        <v>-4.29</v>
      </c>
      <c r="L6" s="62">
        <v>-2.29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7" t="s">
        <v>6</v>
      </c>
      <c r="B7" s="68">
        <f t="shared" ref="B7:D7" si="5">SUM(B8:B12)</f>
        <v>715.2</v>
      </c>
      <c r="C7" s="68">
        <f t="shared" si="5"/>
        <v>677.7</v>
      </c>
      <c r="D7" s="68">
        <f t="shared" si="5"/>
        <v>804.6</v>
      </c>
      <c r="E7" s="68">
        <f t="shared" ref="E7:F7" si="6">SUM(E8:E12)</f>
        <v>739.2</v>
      </c>
      <c r="F7" s="69">
        <f t="shared" si="6"/>
        <v>735.6</v>
      </c>
      <c r="G7" s="70">
        <f t="shared" si="2"/>
        <v>-0.48701298701299006</v>
      </c>
      <c r="H7" s="1"/>
      <c r="I7" s="67" t="s">
        <v>6</v>
      </c>
      <c r="J7" s="69">
        <v>67.599999999999994</v>
      </c>
      <c r="K7" s="71">
        <v>-3.58</v>
      </c>
      <c r="L7" s="71">
        <v>-12.85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2" t="s">
        <v>10</v>
      </c>
      <c r="B8" s="73">
        <v>53.5</v>
      </c>
      <c r="C8" s="73">
        <v>85.4</v>
      </c>
      <c r="D8" s="73">
        <v>166.6</v>
      </c>
      <c r="E8" s="73">
        <v>154.4</v>
      </c>
      <c r="F8" s="74">
        <v>93.2</v>
      </c>
      <c r="G8" s="70">
        <f t="shared" si="2"/>
        <v>-39.637305699481864</v>
      </c>
      <c r="H8" s="34"/>
      <c r="I8" s="72" t="s">
        <v>10</v>
      </c>
      <c r="J8" s="75">
        <v>9.1</v>
      </c>
      <c r="K8" s="37">
        <v>23.43</v>
      </c>
      <c r="L8" s="37">
        <v>-57.72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ht="21.75" customHeight="1">
      <c r="A9" s="72" t="s">
        <v>13</v>
      </c>
      <c r="B9" s="73">
        <v>15.7</v>
      </c>
      <c r="C9" s="73">
        <v>13.8</v>
      </c>
      <c r="D9" s="73">
        <v>8.1999999999999993</v>
      </c>
      <c r="E9" s="73">
        <v>7.7</v>
      </c>
      <c r="F9" s="74">
        <v>5.9</v>
      </c>
      <c r="G9" s="70">
        <f t="shared" si="2"/>
        <v>-23.376623376623371</v>
      </c>
      <c r="H9" s="34"/>
      <c r="I9" s="72" t="s">
        <v>13</v>
      </c>
      <c r="J9" s="76">
        <v>0.3</v>
      </c>
      <c r="K9" s="37">
        <v>-47.78</v>
      </c>
      <c r="L9" s="37">
        <v>-59.65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21.75" customHeight="1">
      <c r="A10" s="72" t="s">
        <v>14</v>
      </c>
      <c r="B10" s="73">
        <v>52.3</v>
      </c>
      <c r="C10" s="73">
        <v>55.5</v>
      </c>
      <c r="D10" s="73">
        <v>54</v>
      </c>
      <c r="E10" s="73">
        <v>46.9</v>
      </c>
      <c r="F10" s="74">
        <v>48.2</v>
      </c>
      <c r="G10" s="70">
        <f t="shared" si="2"/>
        <v>2.7718550106609898</v>
      </c>
      <c r="H10" s="34"/>
      <c r="I10" s="72" t="s">
        <v>14</v>
      </c>
      <c r="J10" s="76">
        <v>5</v>
      </c>
      <c r="K10" s="37">
        <v>9.67</v>
      </c>
      <c r="L10" s="37">
        <v>9.2100000000000009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ht="21.75" customHeight="1">
      <c r="A11" s="72" t="s">
        <v>16</v>
      </c>
      <c r="B11" s="73">
        <v>2.7</v>
      </c>
      <c r="C11" s="73">
        <v>3.5</v>
      </c>
      <c r="D11" s="73">
        <v>8.8000000000000007</v>
      </c>
      <c r="E11" s="73">
        <v>8.5</v>
      </c>
      <c r="F11" s="74">
        <v>10.7</v>
      </c>
      <c r="G11" s="70">
        <f t="shared" si="2"/>
        <v>25.882352941176464</v>
      </c>
      <c r="H11" s="34"/>
      <c r="I11" s="72" t="s">
        <v>16</v>
      </c>
      <c r="J11" s="76">
        <v>0.9</v>
      </c>
      <c r="K11" s="37">
        <v>-8.7200000000000006</v>
      </c>
      <c r="L11" s="37">
        <v>257.11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ht="21.75" customHeight="1">
      <c r="A12" s="72" t="s">
        <v>17</v>
      </c>
      <c r="B12" s="73">
        <v>591</v>
      </c>
      <c r="C12" s="73">
        <v>519.5</v>
      </c>
      <c r="D12" s="73">
        <v>567</v>
      </c>
      <c r="E12" s="73">
        <v>521.70000000000005</v>
      </c>
      <c r="F12" s="74">
        <v>577.6</v>
      </c>
      <c r="G12" s="70">
        <f t="shared" si="2"/>
        <v>10.714970289438369</v>
      </c>
      <c r="H12" s="34"/>
      <c r="I12" s="72" t="s">
        <v>17</v>
      </c>
      <c r="J12" s="76">
        <v>52.3</v>
      </c>
      <c r="K12" s="37">
        <v>-7.65</v>
      </c>
      <c r="L12" s="37">
        <v>3.68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21.75" customHeight="1">
      <c r="A13" s="77" t="s">
        <v>18</v>
      </c>
      <c r="B13" s="78">
        <f t="shared" ref="B13:D13" si="7">SUM(B14:B17)</f>
        <v>285.60000000000002</v>
      </c>
      <c r="C13" s="78">
        <f t="shared" si="7"/>
        <v>294</v>
      </c>
      <c r="D13" s="78">
        <f t="shared" si="7"/>
        <v>395.7</v>
      </c>
      <c r="E13" s="78">
        <f t="shared" ref="E13:F13" si="8">SUM(E14:E17)</f>
        <v>369.6</v>
      </c>
      <c r="F13" s="79">
        <f t="shared" si="8"/>
        <v>416.19999999999993</v>
      </c>
      <c r="G13" s="70">
        <f t="shared" si="2"/>
        <v>12.608225108225083</v>
      </c>
      <c r="H13" s="1"/>
      <c r="I13" s="77" t="s">
        <v>18</v>
      </c>
      <c r="J13" s="79">
        <v>35</v>
      </c>
      <c r="K13" s="71">
        <v>-5.62</v>
      </c>
      <c r="L13" s="71">
        <v>27.06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2" t="s">
        <v>11</v>
      </c>
      <c r="B14" s="73">
        <v>79.599999999999994</v>
      </c>
      <c r="C14" s="73">
        <v>78</v>
      </c>
      <c r="D14" s="73">
        <v>81.8</v>
      </c>
      <c r="E14" s="73">
        <v>75.400000000000006</v>
      </c>
      <c r="F14" s="74">
        <v>86.3</v>
      </c>
      <c r="G14" s="70">
        <f t="shared" si="2"/>
        <v>14.45623342175065</v>
      </c>
      <c r="H14" s="34"/>
      <c r="I14" s="72" t="s">
        <v>11</v>
      </c>
      <c r="J14" s="76">
        <v>6.6</v>
      </c>
      <c r="K14" s="37">
        <v>-25.16</v>
      </c>
      <c r="L14" s="37">
        <v>-23.28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ht="21.75" customHeight="1">
      <c r="A15" s="72" t="s">
        <v>19</v>
      </c>
      <c r="B15" s="73">
        <v>57.6</v>
      </c>
      <c r="C15" s="73">
        <v>51.9</v>
      </c>
      <c r="D15" s="73">
        <v>99.1</v>
      </c>
      <c r="E15" s="73">
        <v>95.7</v>
      </c>
      <c r="F15" s="74">
        <v>135.9</v>
      </c>
      <c r="G15" s="70">
        <f t="shared" si="2"/>
        <v>42.006269592476492</v>
      </c>
      <c r="H15" s="34"/>
      <c r="I15" s="72" t="s">
        <v>19</v>
      </c>
      <c r="J15" s="76">
        <v>10.9</v>
      </c>
      <c r="K15" s="37">
        <v>2.0699999999999998</v>
      </c>
      <c r="L15" s="37">
        <v>249.88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ht="21.75" customHeight="1">
      <c r="A16" s="72" t="s">
        <v>20</v>
      </c>
      <c r="B16" s="73">
        <v>52.9</v>
      </c>
      <c r="C16" s="73">
        <v>44.6</v>
      </c>
      <c r="D16" s="73">
        <v>44</v>
      </c>
      <c r="E16" s="73">
        <v>41.4</v>
      </c>
      <c r="F16" s="74">
        <v>40.4</v>
      </c>
      <c r="G16" s="70">
        <f t="shared" si="2"/>
        <v>-2.4154589371980677</v>
      </c>
      <c r="H16" s="34"/>
      <c r="I16" s="72" t="s">
        <v>20</v>
      </c>
      <c r="J16" s="76">
        <v>3.5</v>
      </c>
      <c r="K16" s="37">
        <v>11.98</v>
      </c>
      <c r="L16" s="37">
        <v>34.07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ht="21.75" customHeight="1">
      <c r="A17" s="72" t="s">
        <v>21</v>
      </c>
      <c r="B17" s="73">
        <v>95.5</v>
      </c>
      <c r="C17" s="73">
        <v>119.5</v>
      </c>
      <c r="D17" s="73">
        <v>170.8</v>
      </c>
      <c r="E17" s="73">
        <v>157.1</v>
      </c>
      <c r="F17" s="74">
        <v>153.6</v>
      </c>
      <c r="G17" s="70">
        <f t="shared" si="2"/>
        <v>-2.2278803309993633</v>
      </c>
      <c r="H17" s="50"/>
      <c r="I17" s="72" t="s">
        <v>21</v>
      </c>
      <c r="J17" s="76">
        <v>14</v>
      </c>
      <c r="K17" s="37">
        <v>-3.08</v>
      </c>
      <c r="L17" s="37">
        <v>6.15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 ht="21.75" customHeight="1">
      <c r="A18" s="80" t="s">
        <v>15</v>
      </c>
      <c r="B18" s="81">
        <f t="shared" ref="B18:F18" si="9">SUM(B19)</f>
        <v>626.60000000000014</v>
      </c>
      <c r="C18" s="81">
        <f t="shared" si="9"/>
        <v>624.90000000000009</v>
      </c>
      <c r="D18" s="81">
        <f t="shared" si="9"/>
        <v>627</v>
      </c>
      <c r="E18" s="81">
        <f t="shared" si="9"/>
        <v>570.29999999999995</v>
      </c>
      <c r="F18" s="81">
        <f t="shared" si="9"/>
        <v>579.1</v>
      </c>
      <c r="G18" s="92">
        <f t="shared" si="2"/>
        <v>1.5430475188497403</v>
      </c>
      <c r="H18" s="1"/>
      <c r="I18" s="80" t="s">
        <v>15</v>
      </c>
      <c r="J18" s="82">
        <f t="shared" ref="J18" si="10">SUM(J19)</f>
        <v>55.5</v>
      </c>
      <c r="K18" s="41">
        <v>2.11</v>
      </c>
      <c r="L18" s="41">
        <v>6.55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7" t="s">
        <v>24</v>
      </c>
      <c r="B19" s="68">
        <f t="shared" ref="B19:D19" si="11">SUM(B20:B24)</f>
        <v>626.60000000000014</v>
      </c>
      <c r="C19" s="68">
        <f t="shared" si="11"/>
        <v>624.90000000000009</v>
      </c>
      <c r="D19" s="68">
        <f t="shared" si="11"/>
        <v>627</v>
      </c>
      <c r="E19" s="68">
        <f t="shared" ref="E19:F19" si="12">SUM(E20:E24)</f>
        <v>570.29999999999995</v>
      </c>
      <c r="F19" s="83">
        <f t="shared" si="12"/>
        <v>579.1</v>
      </c>
      <c r="G19" s="93">
        <f t="shared" si="2"/>
        <v>1.5430475188497403</v>
      </c>
      <c r="H19" s="1"/>
      <c r="I19" s="67" t="s">
        <v>24</v>
      </c>
      <c r="J19" s="69">
        <v>55.5</v>
      </c>
      <c r="K19" s="71">
        <v>2.11</v>
      </c>
      <c r="L19" s="71">
        <v>6.55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4" t="s">
        <v>23</v>
      </c>
      <c r="B20" s="73">
        <v>26.7</v>
      </c>
      <c r="C20" s="73">
        <v>26.7</v>
      </c>
      <c r="D20" s="73">
        <v>19.2</v>
      </c>
      <c r="E20" s="73">
        <v>18.2</v>
      </c>
      <c r="F20" s="85">
        <v>17.600000000000001</v>
      </c>
      <c r="G20" s="94">
        <f t="shared" si="2"/>
        <v>-3.296703296703285</v>
      </c>
      <c r="H20" s="1"/>
      <c r="I20" s="84" t="s">
        <v>23</v>
      </c>
      <c r="J20" s="76">
        <v>1.4</v>
      </c>
      <c r="K20" s="37">
        <v>-5.88</v>
      </c>
      <c r="L20" s="37">
        <v>-10.050000000000001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4" t="s">
        <v>28</v>
      </c>
      <c r="B21" s="73">
        <v>92.1</v>
      </c>
      <c r="C21" s="73">
        <v>91.2</v>
      </c>
      <c r="D21" s="73">
        <v>101.4</v>
      </c>
      <c r="E21" s="73">
        <v>92.6</v>
      </c>
      <c r="F21" s="85">
        <v>101.2</v>
      </c>
      <c r="G21" s="27">
        <f t="shared" si="2"/>
        <v>9.2872570194384547</v>
      </c>
      <c r="H21" s="1"/>
      <c r="I21" s="84" t="s">
        <v>28</v>
      </c>
      <c r="J21" s="76">
        <v>10.3</v>
      </c>
      <c r="K21" s="37">
        <v>43.18</v>
      </c>
      <c r="L21" s="37">
        <v>58.58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4" t="s">
        <v>29</v>
      </c>
      <c r="B22" s="73">
        <v>272.8</v>
      </c>
      <c r="C22" s="73">
        <v>288.10000000000002</v>
      </c>
      <c r="D22" s="73">
        <v>303.2</v>
      </c>
      <c r="E22" s="73">
        <v>276</v>
      </c>
      <c r="F22" s="85">
        <v>271.10000000000002</v>
      </c>
      <c r="G22" s="27">
        <f t="shared" si="2"/>
        <v>-1.7753623188405714</v>
      </c>
      <c r="H22" s="1"/>
      <c r="I22" s="84" t="s">
        <v>29</v>
      </c>
      <c r="J22" s="76">
        <v>27</v>
      </c>
      <c r="K22" s="37">
        <v>-9</v>
      </c>
      <c r="L22" s="37">
        <v>2.8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4" t="s">
        <v>27</v>
      </c>
      <c r="B23" s="73">
        <v>203.8</v>
      </c>
      <c r="C23" s="73">
        <v>186.2</v>
      </c>
      <c r="D23" s="73">
        <v>173.6</v>
      </c>
      <c r="E23" s="73">
        <v>157</v>
      </c>
      <c r="F23" s="85">
        <v>157.4</v>
      </c>
      <c r="G23" s="27">
        <f t="shared" si="2"/>
        <v>0.25477707006369787</v>
      </c>
      <c r="H23" s="1"/>
      <c r="I23" s="84" t="s">
        <v>27</v>
      </c>
      <c r="J23" s="76">
        <v>13.9</v>
      </c>
      <c r="K23" s="37">
        <v>4.71</v>
      </c>
      <c r="L23" s="37">
        <v>-8.82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4" t="s">
        <v>31</v>
      </c>
      <c r="B24" s="73">
        <v>31.2</v>
      </c>
      <c r="C24" s="73">
        <v>32.700000000000003</v>
      </c>
      <c r="D24" s="73">
        <v>29.6</v>
      </c>
      <c r="E24" s="73">
        <v>26.5</v>
      </c>
      <c r="F24" s="85">
        <v>31.8</v>
      </c>
      <c r="G24" s="86">
        <f t="shared" si="2"/>
        <v>20.000000000000004</v>
      </c>
      <c r="H24" s="1"/>
      <c r="I24" s="87" t="s">
        <v>31</v>
      </c>
      <c r="J24" s="88">
        <v>3</v>
      </c>
      <c r="K24" s="46">
        <v>6.16</v>
      </c>
      <c r="L24" s="46">
        <v>13.94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89" t="s">
        <v>30</v>
      </c>
      <c r="B25" s="89"/>
      <c r="C25" s="89"/>
      <c r="D25" s="89"/>
      <c r="E25" s="89"/>
      <c r="F25" s="89"/>
      <c r="G25" s="90"/>
      <c r="H25" s="1"/>
      <c r="I25" s="91"/>
      <c r="J25" s="91"/>
      <c r="K25" s="9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35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8">
    <mergeCell ref="J3:L3"/>
    <mergeCell ref="A1:G1"/>
    <mergeCell ref="A2:G2"/>
    <mergeCell ref="A26:G26"/>
    <mergeCell ref="B3:B4"/>
    <mergeCell ref="C3:C4"/>
    <mergeCell ref="D3:D4"/>
    <mergeCell ref="A3:A4"/>
  </mergeCells>
  <conditionalFormatting sqref="F7:G17 G19:G24">
    <cfRule type="cellIs" dxfId="17" priority="11" operator="lessThan">
      <formula>0</formula>
    </cfRule>
  </conditionalFormatting>
  <conditionalFormatting sqref="F19:G24">
    <cfRule type="cellIs" dxfId="16" priority="12" operator="lessThan">
      <formula>0</formula>
    </cfRule>
  </conditionalFormatting>
  <conditionalFormatting sqref="E7">
    <cfRule type="cellIs" dxfId="15" priority="10" operator="lessThan">
      <formula>0</formula>
    </cfRule>
  </conditionalFormatting>
  <conditionalFormatting sqref="E13">
    <cfRule type="cellIs" dxfId="14" priority="9" operator="lessThan">
      <formula>0</formula>
    </cfRule>
  </conditionalFormatting>
  <conditionalFormatting sqref="E19">
    <cfRule type="cellIs" dxfId="13" priority="8" operator="lessThan">
      <formula>0</formula>
    </cfRule>
  </conditionalFormatting>
  <conditionalFormatting sqref="G5:G17 G19:G24">
    <cfRule type="cellIs" dxfId="12" priority="7" operator="lessThan">
      <formula>0</formula>
    </cfRule>
  </conditionalFormatting>
  <conditionalFormatting sqref="K5:L24">
    <cfRule type="cellIs" dxfId="11" priority="6" operator="lessThan">
      <formula>0</formula>
    </cfRule>
  </conditionalFormatting>
  <conditionalFormatting sqref="F13">
    <cfRule type="cellIs" dxfId="10" priority="5" operator="lessThan">
      <formula>0</formula>
    </cfRule>
  </conditionalFormatting>
  <conditionalFormatting sqref="E13">
    <cfRule type="cellIs" dxfId="9" priority="4" operator="lessThan">
      <formula>0</formula>
    </cfRule>
  </conditionalFormatting>
  <conditionalFormatting sqref="G18">
    <cfRule type="cellIs" dxfId="8" priority="3" operator="lessThan">
      <formula>0</formula>
    </cfRule>
  </conditionalFormatting>
  <conditionalFormatting sqref="K18">
    <cfRule type="cellIs" dxfId="7" priority="2" operator="lessThan">
      <formula>0</formula>
    </cfRule>
  </conditionalFormatting>
  <conditionalFormatting sqref="L18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105" t="s">
        <v>1</v>
      </c>
      <c r="B3" s="105">
        <v>2559</v>
      </c>
      <c r="C3" s="105">
        <v>2560</v>
      </c>
      <c r="D3" s="105">
        <v>2561</v>
      </c>
      <c r="E3" s="3">
        <v>2561</v>
      </c>
      <c r="F3" s="3">
        <v>2562</v>
      </c>
      <c r="G3" s="3" t="s">
        <v>2</v>
      </c>
      <c r="H3" s="4"/>
      <c r="I3" s="4"/>
      <c r="J3" s="95">
        <v>242097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116"/>
      <c r="B4" s="115"/>
      <c r="C4" s="115"/>
      <c r="D4" s="115"/>
      <c r="E4" s="57" t="s">
        <v>37</v>
      </c>
      <c r="F4" s="57" t="s">
        <v>37</v>
      </c>
      <c r="G4" s="5" t="s">
        <v>34</v>
      </c>
      <c r="H4" s="4"/>
      <c r="I4" s="4"/>
      <c r="J4" s="6" t="s">
        <v>3</v>
      </c>
      <c r="K4" s="6" t="s">
        <v>32</v>
      </c>
      <c r="L4" s="7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8" t="s">
        <v>4</v>
      </c>
      <c r="B5" s="9">
        <f t="shared" ref="B5:F5" si="0">SUM(B6+B11)</f>
        <v>1518.5</v>
      </c>
      <c r="C5" s="9">
        <f t="shared" si="0"/>
        <v>1698.9</v>
      </c>
      <c r="D5" s="9">
        <f t="shared" ref="D5" si="1">SUM(D6+D11)</f>
        <v>1964.6</v>
      </c>
      <c r="E5" s="9">
        <f t="shared" si="0"/>
        <v>1818.3999999999999</v>
      </c>
      <c r="F5" s="10">
        <f t="shared" si="0"/>
        <v>1974.6999999999998</v>
      </c>
      <c r="G5" s="11">
        <f t="shared" ref="G5:G16" si="2">SUM(F5-E5)*100/E5</f>
        <v>8.5954685437747465</v>
      </c>
      <c r="H5" s="1"/>
      <c r="I5" s="8" t="s">
        <v>4</v>
      </c>
      <c r="J5" s="12">
        <f>SUM(J6+J11)</f>
        <v>164.7</v>
      </c>
      <c r="K5" s="11">
        <v>3.13</v>
      </c>
      <c r="L5" s="11">
        <v>-5.62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3" t="s">
        <v>5</v>
      </c>
      <c r="B6" s="14">
        <f t="shared" ref="B6:F6" si="3">SUM(B7+B8)</f>
        <v>1131.9000000000001</v>
      </c>
      <c r="C6" s="14">
        <f t="shared" si="3"/>
        <v>1305.8</v>
      </c>
      <c r="D6" s="14">
        <f t="shared" ref="D6" si="4">SUM(D7+D8)</f>
        <v>1423.6</v>
      </c>
      <c r="E6" s="14">
        <f t="shared" si="3"/>
        <v>1329.6</v>
      </c>
      <c r="F6" s="15">
        <f t="shared" si="3"/>
        <v>1368.1</v>
      </c>
      <c r="G6" s="11">
        <f t="shared" si="2"/>
        <v>2.8956077015643804</v>
      </c>
      <c r="H6" s="1"/>
      <c r="I6" s="13" t="s">
        <v>5</v>
      </c>
      <c r="J6" s="16">
        <f>SUM(J7+J8)</f>
        <v>103.6</v>
      </c>
      <c r="K6" s="11">
        <v>-5.22</v>
      </c>
      <c r="L6" s="11">
        <v>-10.23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7" t="s">
        <v>7</v>
      </c>
      <c r="B7" s="18">
        <v>706.2</v>
      </c>
      <c r="C7" s="18">
        <v>863.3</v>
      </c>
      <c r="D7" s="18">
        <v>899</v>
      </c>
      <c r="E7" s="18">
        <v>853.9</v>
      </c>
      <c r="F7" s="19">
        <v>844.5</v>
      </c>
      <c r="G7" s="20">
        <f t="shared" si="2"/>
        <v>-1.1008314790959102</v>
      </c>
      <c r="H7" s="1"/>
      <c r="I7" s="17" t="s">
        <v>8</v>
      </c>
      <c r="J7" s="21">
        <v>44.9</v>
      </c>
      <c r="K7" s="22">
        <v>-29.42</v>
      </c>
      <c r="L7" s="22">
        <v>-28.61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3" t="s">
        <v>9</v>
      </c>
      <c r="B8" s="24">
        <f t="shared" ref="B8:F8" si="5">SUM(B9+B10)</f>
        <v>425.70000000000005</v>
      </c>
      <c r="C8" s="25">
        <f t="shared" si="5"/>
        <v>442.5</v>
      </c>
      <c r="D8" s="25">
        <f t="shared" si="5"/>
        <v>524.6</v>
      </c>
      <c r="E8" s="24">
        <f t="shared" si="5"/>
        <v>475.7</v>
      </c>
      <c r="F8" s="26">
        <f t="shared" si="5"/>
        <v>523.6</v>
      </c>
      <c r="G8" s="27">
        <f t="shared" si="2"/>
        <v>10.069371452596181</v>
      </c>
      <c r="H8" s="1"/>
      <c r="I8" s="23" t="s">
        <v>9</v>
      </c>
      <c r="J8" s="21">
        <v>58.7</v>
      </c>
      <c r="K8" s="22">
        <v>28.37</v>
      </c>
      <c r="L8" s="28">
        <v>11.57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9" t="s">
        <v>11</v>
      </c>
      <c r="B9" s="30">
        <v>104.6</v>
      </c>
      <c r="C9" s="31">
        <v>109.5</v>
      </c>
      <c r="D9" s="30">
        <v>110.6</v>
      </c>
      <c r="E9" s="24">
        <v>100</v>
      </c>
      <c r="F9" s="32">
        <v>123.3</v>
      </c>
      <c r="G9" s="33">
        <f t="shared" si="2"/>
        <v>23.299999999999997</v>
      </c>
      <c r="H9" s="34"/>
      <c r="I9" s="29" t="s">
        <v>11</v>
      </c>
      <c r="J9" s="35">
        <v>12.4</v>
      </c>
      <c r="K9" s="36">
        <v>-1.83</v>
      </c>
      <c r="L9" s="37">
        <v>4.3899999999999997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21.75" customHeight="1">
      <c r="A10" s="29" t="s">
        <v>12</v>
      </c>
      <c r="B10" s="30">
        <v>321.10000000000002</v>
      </c>
      <c r="C10" s="30">
        <v>333</v>
      </c>
      <c r="D10" s="30">
        <v>414</v>
      </c>
      <c r="E10" s="24">
        <v>375.7</v>
      </c>
      <c r="F10" s="32">
        <v>400.3</v>
      </c>
      <c r="G10" s="33">
        <f t="shared" si="2"/>
        <v>6.5477774820335437</v>
      </c>
      <c r="H10" s="34"/>
      <c r="I10" s="29" t="s">
        <v>12</v>
      </c>
      <c r="J10" s="35">
        <v>46.3</v>
      </c>
      <c r="K10" s="36">
        <v>39.89</v>
      </c>
      <c r="L10" s="37">
        <v>13.66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ht="21.75" customHeight="1">
      <c r="A11" s="38" t="s">
        <v>15</v>
      </c>
      <c r="B11" s="39">
        <f t="shared" ref="B11:F11" si="6">SUM(B12)</f>
        <v>386.59999999999997</v>
      </c>
      <c r="C11" s="39">
        <f t="shared" si="6"/>
        <v>393.1</v>
      </c>
      <c r="D11" s="39">
        <v>541</v>
      </c>
      <c r="E11" s="39">
        <f t="shared" si="6"/>
        <v>488.8</v>
      </c>
      <c r="F11" s="39">
        <f t="shared" si="6"/>
        <v>606.6</v>
      </c>
      <c r="G11" s="51">
        <f t="shared" si="2"/>
        <v>24.099836333878891</v>
      </c>
      <c r="H11" s="1"/>
      <c r="I11" s="38" t="s">
        <v>15</v>
      </c>
      <c r="J11" s="40">
        <f t="shared" ref="J11" si="7">SUM(J12)</f>
        <v>61.1</v>
      </c>
      <c r="K11" s="41">
        <v>21.42</v>
      </c>
      <c r="L11" s="41">
        <v>3.42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7" t="s">
        <v>22</v>
      </c>
      <c r="B12" s="18">
        <f t="shared" ref="B12:F12" si="8">SUM(B13:B16)</f>
        <v>386.59999999999997</v>
      </c>
      <c r="C12" s="18">
        <f t="shared" si="8"/>
        <v>393.1</v>
      </c>
      <c r="D12" s="18">
        <f t="shared" si="8"/>
        <v>541.1</v>
      </c>
      <c r="E12" s="18">
        <f t="shared" si="8"/>
        <v>488.8</v>
      </c>
      <c r="F12" s="19">
        <f t="shared" si="8"/>
        <v>606.6</v>
      </c>
      <c r="G12" s="20">
        <f t="shared" si="2"/>
        <v>24.099836333878891</v>
      </c>
      <c r="H12" s="1"/>
      <c r="I12" s="17" t="s">
        <v>22</v>
      </c>
      <c r="J12" s="52">
        <v>61.1</v>
      </c>
      <c r="K12" s="22">
        <v>21.42</v>
      </c>
      <c r="L12" s="28">
        <v>3.42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2" t="s">
        <v>23</v>
      </c>
      <c r="B13" s="30">
        <v>83.6</v>
      </c>
      <c r="C13" s="31">
        <v>92.4</v>
      </c>
      <c r="D13" s="31">
        <v>138.5</v>
      </c>
      <c r="E13" s="24">
        <v>124</v>
      </c>
      <c r="F13" s="32">
        <v>190.9</v>
      </c>
      <c r="G13" s="33">
        <f t="shared" si="2"/>
        <v>53.951612903225815</v>
      </c>
      <c r="H13" s="34"/>
      <c r="I13" s="42" t="s">
        <v>23</v>
      </c>
      <c r="J13" s="53">
        <v>22.4</v>
      </c>
      <c r="K13" s="36">
        <v>52.49</v>
      </c>
      <c r="L13" s="37">
        <v>28.18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ht="21.75" customHeight="1">
      <c r="A14" s="42" t="s">
        <v>25</v>
      </c>
      <c r="B14" s="30">
        <v>72.3</v>
      </c>
      <c r="C14" s="31">
        <v>68</v>
      </c>
      <c r="D14" s="31">
        <v>87.9</v>
      </c>
      <c r="E14" s="24">
        <v>79</v>
      </c>
      <c r="F14" s="32">
        <v>85.1</v>
      </c>
      <c r="G14" s="33">
        <f t="shared" si="2"/>
        <v>7.7215189873417653</v>
      </c>
      <c r="H14" s="34"/>
      <c r="I14" s="42" t="s">
        <v>25</v>
      </c>
      <c r="J14" s="53">
        <v>7.1</v>
      </c>
      <c r="K14" s="36">
        <v>9.27</v>
      </c>
      <c r="L14" s="37">
        <v>-20.100000000000001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ht="21.75" customHeight="1">
      <c r="A15" s="42" t="s">
        <v>26</v>
      </c>
      <c r="B15" s="30">
        <v>82.2</v>
      </c>
      <c r="C15" s="31">
        <v>74.599999999999994</v>
      </c>
      <c r="D15" s="31">
        <v>101.6</v>
      </c>
      <c r="E15" s="24">
        <v>91.5</v>
      </c>
      <c r="F15" s="32">
        <v>118.5</v>
      </c>
      <c r="G15" s="33">
        <f t="shared" si="2"/>
        <v>29.508196721311474</v>
      </c>
      <c r="H15" s="34"/>
      <c r="I15" s="42" t="s">
        <v>26</v>
      </c>
      <c r="J15" s="53">
        <v>12.3</v>
      </c>
      <c r="K15" s="36">
        <v>5.56</v>
      </c>
      <c r="L15" s="37">
        <v>18.03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ht="21.75" customHeight="1">
      <c r="A16" s="42" t="s">
        <v>27</v>
      </c>
      <c r="B16" s="30">
        <v>148.5</v>
      </c>
      <c r="C16" s="30">
        <v>158.1</v>
      </c>
      <c r="D16" s="30">
        <v>213.1</v>
      </c>
      <c r="E16" s="24">
        <v>194.3</v>
      </c>
      <c r="F16" s="32">
        <v>212.1</v>
      </c>
      <c r="G16" s="43">
        <f t="shared" si="2"/>
        <v>9.1610910962429131</v>
      </c>
      <c r="H16" s="34"/>
      <c r="I16" s="44" t="s">
        <v>27</v>
      </c>
      <c r="J16" s="54">
        <v>19.3</v>
      </c>
      <c r="K16" s="45">
        <v>10.36</v>
      </c>
      <c r="L16" s="46">
        <v>-13.42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ht="21.75" customHeight="1">
      <c r="A17" s="47" t="s">
        <v>30</v>
      </c>
      <c r="B17" s="47"/>
      <c r="C17" s="47"/>
      <c r="D17" s="47"/>
      <c r="E17" s="47"/>
      <c r="F17" s="47"/>
      <c r="G17" s="48"/>
      <c r="H17" s="1"/>
      <c r="I17" s="49"/>
      <c r="J17" s="49"/>
      <c r="K17" s="4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35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8">
    <mergeCell ref="A18:G18"/>
    <mergeCell ref="J3:L3"/>
    <mergeCell ref="A1:G1"/>
    <mergeCell ref="A2:G2"/>
    <mergeCell ref="B3:B4"/>
    <mergeCell ref="C3:C4"/>
    <mergeCell ref="D3:D4"/>
    <mergeCell ref="A3:A4"/>
  </mergeCells>
  <conditionalFormatting sqref="F7:G10 F12:G16">
    <cfRule type="cellIs" dxfId="5" priority="7" operator="lessThan">
      <formula>0</formula>
    </cfRule>
  </conditionalFormatting>
  <conditionalFormatting sqref="D7 D9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2019-12-24T06:41:09Z</dcterms:modified>
</cp:coreProperties>
</file>