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G20" i="1"/>
  <c r="G21"/>
  <c r="G22"/>
  <c r="G23"/>
  <c r="J6" l="1"/>
  <c r="G9" i="2"/>
  <c r="G10"/>
  <c r="J18" i="1"/>
  <c r="D12" i="2"/>
  <c r="D8"/>
  <c r="J5" i="1" l="1"/>
  <c r="D7"/>
  <c r="D13"/>
  <c r="D19"/>
  <c r="F13" l="1"/>
  <c r="E13"/>
  <c r="G10" l="1"/>
  <c r="G11"/>
  <c r="G16" i="2"/>
  <c r="G15"/>
  <c r="G14"/>
  <c r="G13"/>
  <c r="G7"/>
  <c r="G24" i="1"/>
  <c r="G17"/>
  <c r="G16"/>
  <c r="G15"/>
  <c r="G14"/>
  <c r="G12"/>
  <c r="G9"/>
  <c r="G8"/>
  <c r="D6" i="2"/>
  <c r="D5" s="1"/>
  <c r="E8"/>
  <c r="E6" s="1"/>
  <c r="E12"/>
  <c r="E11" s="1"/>
  <c r="E19" i="1"/>
  <c r="E7"/>
  <c r="F7"/>
  <c r="F19"/>
  <c r="G19" l="1"/>
  <c r="G13"/>
  <c r="G7"/>
  <c r="E5" i="2"/>
  <c r="F6" i="1"/>
  <c r="E6"/>
  <c r="D6"/>
  <c r="F18"/>
  <c r="E18"/>
  <c r="D18"/>
  <c r="J11" i="2"/>
  <c r="F12"/>
  <c r="G12" s="1"/>
  <c r="C12"/>
  <c r="C11" s="1"/>
  <c r="B12"/>
  <c r="B11" s="1"/>
  <c r="J6"/>
  <c r="F8"/>
  <c r="C8"/>
  <c r="C6" s="1"/>
  <c r="B8"/>
  <c r="B6" s="1"/>
  <c r="C19" i="1"/>
  <c r="C18" s="1"/>
  <c r="B19"/>
  <c r="B18" s="1"/>
  <c r="C13"/>
  <c r="B13"/>
  <c r="C7"/>
  <c r="B7"/>
  <c r="B6" l="1"/>
  <c r="C6"/>
  <c r="C5" s="1"/>
  <c r="G18"/>
  <c r="G6"/>
  <c r="F6" i="2"/>
  <c r="G6" s="1"/>
  <c r="G8"/>
  <c r="F5" i="1"/>
  <c r="D5"/>
  <c r="J5" i="2"/>
  <c r="F11"/>
  <c r="G11" s="1"/>
  <c r="C5"/>
  <c r="B5"/>
  <c r="E5" i="1"/>
  <c r="B5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<sst xmlns="http://schemas.openxmlformats.org/spreadsheetml/2006/main" count="88" uniqueCount="39">
  <si>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</si>
  <si>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</si>
  <si>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</si>
  <si>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</si>
  <si>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</si>
  <si>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</si>
  <si>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</si>
  <si>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</si>
  <si>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</si>
  <si>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</si>
  <si>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</si>
  <si>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</si>
  <si>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</si>
  <si>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</si>
  <si>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</si>
  <si>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</si>
  <si>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</si>
  <si>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</si>
  <si>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</si>
  <si>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</si>
  <si>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</si>
  <si>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</si>
  <si>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</si>
  <si>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</si>
  <si>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</si>
  <si>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</si>
  <si>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</si>
  <si>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</si>
  <si>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</si>
  <si>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</si>
  <si>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</si>
  <si>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</si>
  <si>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</si>
  <si>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</si>
  <si>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t>61/62</t>
  </si>
  <si>
    <t>ตาราง 1 : การส่งออกเครื่องหนังและรองเท้า เดือนมกราคม-ตุลาคม 2562</t>
  </si>
  <si>
    <t>(ม.ค.-ต.ค.)</t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</si>
  <si>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</si>
  <si>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ตาราง 2 : การนำเข้าเครื่องหนังและรองเท้า เดือนมกราคม-ตุลาคม 2562</t>
  </si>
</sst>
</file>

<file path=xl/styles.xml><?xml version="1.0" encoding="utf-8"?>
<styleSheet xmlns="http://schemas.openxmlformats.org/spreadsheetml/2006/main">
  <numFmts count="10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_-* #,##0.00_-;\-* #,##0.00_-;_-* &quot;-&quot;??_-;_-@"/>
    <numFmt numFmtId="172" formatCode="#,##0.0;\-#,##0.0;\-"/>
    <numFmt numFmtId="173" formatCode="0.0_ ;[Red]\-0.0\ 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165" fontId="7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166" fontId="7" fillId="4" borderId="13" xfId="0" applyNumberFormat="1" applyFont="1" applyFill="1" applyBorder="1" applyAlignment="1">
      <alignment vertical="top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5" fontId="7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165" fontId="8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165" fontId="10" fillId="0" borderId="14" xfId="0" applyNumberFormat="1" applyFont="1" applyBorder="1" applyAlignment="1">
      <alignment vertical="top"/>
    </xf>
    <xf numFmtId="4" fontId="10" fillId="0" borderId="14" xfId="0" applyNumberFormat="1" applyFont="1" applyBorder="1" applyAlignment="1">
      <alignment vertical="center" shrinkToFit="1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4" fontId="10" fillId="0" borderId="11" xfId="0" applyNumberFormat="1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2" fontId="12" fillId="0" borderId="0" xfId="0" applyNumberFormat="1" applyFont="1" applyAlignment="1">
      <alignment vertical="top"/>
    </xf>
    <xf numFmtId="4" fontId="11" fillId="0" borderId="0" xfId="0" applyNumberFormat="1" applyFont="1" applyAlignment="1"/>
    <xf numFmtId="171" fontId="1" fillId="5" borderId="12" xfId="0" applyNumberFormat="1" applyFont="1" applyFill="1" applyBorder="1" applyAlignment="1">
      <alignment vertical="top"/>
    </xf>
    <xf numFmtId="173" fontId="8" fillId="0" borderId="6" xfId="0" applyNumberFormat="1" applyFont="1" applyBorder="1" applyAlignment="1">
      <alignment vertical="top"/>
    </xf>
    <xf numFmtId="173" fontId="10" fillId="0" borderId="14" xfId="0" applyNumberFormat="1" applyFont="1" applyBorder="1" applyAlignment="1">
      <alignment vertical="top"/>
    </xf>
    <xf numFmtId="173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4" fontId="8" fillId="0" borderId="14" xfId="0" applyNumberFormat="1" applyFont="1" applyBorder="1" applyAlignment="1">
      <alignment shrinkToFit="1"/>
    </xf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67" fontId="10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165" fontId="8" fillId="0" borderId="17" xfId="0" applyNumberFormat="1" applyFont="1" applyBorder="1" applyAlignment="1"/>
    <xf numFmtId="0" fontId="9" fillId="0" borderId="14" xfId="0" applyFont="1" applyBorder="1" applyAlignment="1">
      <alignment shrinkToFit="1"/>
    </xf>
    <xf numFmtId="167" fontId="10" fillId="0" borderId="15" xfId="0" applyNumberFormat="1" applyFont="1" applyBorder="1" applyAlignment="1"/>
    <xf numFmtId="4" fontId="8" fillId="0" borderId="19" xfId="0" applyNumberFormat="1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72" fontId="12" fillId="0" borderId="0" xfId="0" applyNumberFormat="1" applyFont="1" applyAlignment="1"/>
    <xf numFmtId="171" fontId="7" fillId="5" borderId="6" xfId="0" applyNumberFormat="1" applyFont="1" applyFill="1" applyBorder="1" applyAlignment="1"/>
    <xf numFmtId="4" fontId="8" fillId="0" borderId="18" xfId="0" applyNumberFormat="1" applyFont="1" applyBorder="1" applyAlignment="1">
      <alignment vertical="center" shrinkToFit="1"/>
    </xf>
    <xf numFmtId="4" fontId="8" fillId="0" borderId="14" xfId="0" applyNumberFormat="1" applyFont="1" applyFill="1" applyBorder="1" applyAlignment="1">
      <alignment vertical="center" shrinkToFit="1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shrinkToFit="1"/>
    </xf>
    <xf numFmtId="0" fontId="2" fillId="0" borderId="11" xfId="0" applyFont="1" applyBorder="1" applyAlignment="1"/>
    <xf numFmtId="0" fontId="9" fillId="0" borderId="0" xfId="0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/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56" customWidth="1"/>
    <col min="2" max="7" width="9" style="56" customWidth="1"/>
    <col min="8" max="8" width="3.375" style="56" customWidth="1"/>
    <col min="9" max="9" width="29.125" style="56" customWidth="1"/>
    <col min="10" max="10" width="9" style="56" customWidth="1"/>
    <col min="11" max="12" width="26.25" style="56" customWidth="1"/>
    <col min="13" max="25" width="8" style="56" customWidth="1"/>
    <col min="26" max="16384" width="12.625" style="56"/>
  </cols>
  <sheetData>
    <row r="1" spans="1:25" ht="21.75" customHeight="1">
      <c r="A1" s="99" t="s">
        <v>35</v>
      </c>
      <c r="B1" s="100"/>
      <c r="C1" s="100"/>
      <c r="D1" s="101"/>
      <c r="E1" s="100"/>
      <c r="F1" s="100"/>
      <c r="G1" s="10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2" t="s">
        <v>0</v>
      </c>
      <c r="B2" s="103"/>
      <c r="C2" s="103"/>
      <c r="D2" s="103"/>
      <c r="E2" s="103"/>
      <c r="F2" s="103"/>
      <c r="G2" s="10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57" t="s">
        <v>1</v>
      </c>
      <c r="B3" s="106">
        <v>2559</v>
      </c>
      <c r="C3" s="106">
        <v>2560</v>
      </c>
      <c r="D3" s="106">
        <v>2561</v>
      </c>
      <c r="E3" s="57">
        <v>2561</v>
      </c>
      <c r="F3" s="57">
        <v>2562</v>
      </c>
      <c r="G3" s="57" t="s">
        <v>2</v>
      </c>
      <c r="H3" s="4"/>
      <c r="I3" s="4"/>
      <c r="J3" s="96">
        <v>242066</v>
      </c>
      <c r="K3" s="97"/>
      <c r="L3" s="9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8"/>
      <c r="B4" s="107"/>
      <c r="C4" s="107"/>
      <c r="D4" s="107"/>
      <c r="E4" s="58" t="s">
        <v>36</v>
      </c>
      <c r="F4" s="58" t="s">
        <v>36</v>
      </c>
      <c r="G4" s="59" t="s">
        <v>34</v>
      </c>
      <c r="H4" s="4"/>
      <c r="I4" s="4"/>
      <c r="J4" s="7" t="s">
        <v>3</v>
      </c>
      <c r="K4" s="7" t="s">
        <v>32</v>
      </c>
      <c r="L4" s="60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61" t="s">
        <v>4</v>
      </c>
      <c r="B5" s="62">
        <f t="shared" ref="B5:C5" si="0">SUM(B6+B18)</f>
        <v>1627.4</v>
      </c>
      <c r="C5" s="62">
        <f t="shared" si="0"/>
        <v>1596.6000000000001</v>
      </c>
      <c r="D5" s="62">
        <f t="shared" ref="D5:F5" si="1">SUM(D6+D18)</f>
        <v>1827.3</v>
      </c>
      <c r="E5" s="62">
        <f t="shared" si="1"/>
        <v>1522.2000000000003</v>
      </c>
      <c r="F5" s="62">
        <f t="shared" si="1"/>
        <v>1573.1</v>
      </c>
      <c r="G5" s="63">
        <f t="shared" ref="G5:G24" si="2">SUM(F5-E5)*100/E5</f>
        <v>3.3438444356851682</v>
      </c>
      <c r="H5" s="1"/>
      <c r="I5" s="61" t="s">
        <v>4</v>
      </c>
      <c r="J5" s="64">
        <f>SUM(J6+J18)</f>
        <v>161.5</v>
      </c>
      <c r="K5" s="63">
        <v>14.13</v>
      </c>
      <c r="L5" s="63">
        <v>11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65" t="s">
        <v>5</v>
      </c>
      <c r="B6" s="66">
        <f t="shared" ref="B6:C6" si="3">SUM(B7+B13)</f>
        <v>1000.8000000000001</v>
      </c>
      <c r="C6" s="66">
        <f t="shared" si="3"/>
        <v>971.7</v>
      </c>
      <c r="D6" s="66">
        <f t="shared" ref="D6:F6" si="4">SUM(D7+D13)</f>
        <v>1200.3</v>
      </c>
      <c r="E6" s="66">
        <f t="shared" si="4"/>
        <v>1003.9000000000001</v>
      </c>
      <c r="F6" s="66">
        <f t="shared" si="4"/>
        <v>1049.5999999999999</v>
      </c>
      <c r="G6" s="63">
        <f t="shared" si="2"/>
        <v>4.552246239665287</v>
      </c>
      <c r="H6" s="1"/>
      <c r="I6" s="65" t="s">
        <v>5</v>
      </c>
      <c r="J6" s="67">
        <f>SUM(J7+J13)</f>
        <v>107.19999999999999</v>
      </c>
      <c r="K6" s="63">
        <v>9.84</v>
      </c>
      <c r="L6" s="63">
        <v>15.15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68" t="s">
        <v>6</v>
      </c>
      <c r="B7" s="69">
        <f t="shared" ref="B7:D7" si="5">SUM(B8:B12)</f>
        <v>715.2</v>
      </c>
      <c r="C7" s="69">
        <f t="shared" si="5"/>
        <v>677.7</v>
      </c>
      <c r="D7" s="69">
        <f t="shared" si="5"/>
        <v>804.6</v>
      </c>
      <c r="E7" s="69">
        <f t="shared" ref="E7:F7" si="6">SUM(E8:E12)</f>
        <v>661.7</v>
      </c>
      <c r="F7" s="70">
        <f t="shared" si="6"/>
        <v>669.09999999999991</v>
      </c>
      <c r="G7" s="71">
        <f t="shared" si="2"/>
        <v>1.1183315701979542</v>
      </c>
      <c r="H7" s="1"/>
      <c r="I7" s="68" t="s">
        <v>6</v>
      </c>
      <c r="J7" s="70">
        <v>70.099999999999994</v>
      </c>
      <c r="K7" s="72">
        <v>10.66</v>
      </c>
      <c r="L7" s="72">
        <v>5.43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73" t="s">
        <v>10</v>
      </c>
      <c r="B8" s="74">
        <v>53.5</v>
      </c>
      <c r="C8" s="74">
        <v>85.4</v>
      </c>
      <c r="D8" s="74">
        <v>166.6</v>
      </c>
      <c r="E8" s="74">
        <v>132.9</v>
      </c>
      <c r="F8" s="75">
        <v>84.1</v>
      </c>
      <c r="G8" s="71">
        <f t="shared" si="2"/>
        <v>-36.719337848006028</v>
      </c>
      <c r="H8" s="35"/>
      <c r="I8" s="73" t="s">
        <v>10</v>
      </c>
      <c r="J8" s="76">
        <v>7.4</v>
      </c>
      <c r="K8" s="38">
        <v>-4.76</v>
      </c>
      <c r="L8" s="38">
        <v>-41.69</v>
      </c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ht="21.75" customHeight="1">
      <c r="A9" s="73" t="s">
        <v>13</v>
      </c>
      <c r="B9" s="74">
        <v>15.7</v>
      </c>
      <c r="C9" s="74">
        <v>13.8</v>
      </c>
      <c r="D9" s="74">
        <v>8.1999999999999993</v>
      </c>
      <c r="E9" s="74">
        <v>7</v>
      </c>
      <c r="F9" s="75">
        <v>5.6</v>
      </c>
      <c r="G9" s="71">
        <f t="shared" si="2"/>
        <v>-20.000000000000004</v>
      </c>
      <c r="H9" s="35"/>
      <c r="I9" s="73" t="s">
        <v>13</v>
      </c>
      <c r="J9" s="77">
        <v>0.6</v>
      </c>
      <c r="K9" s="38">
        <v>22.02</v>
      </c>
      <c r="L9" s="38">
        <v>13.4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1.75" customHeight="1">
      <c r="A10" s="73" t="s">
        <v>14</v>
      </c>
      <c r="B10" s="74">
        <v>52.3</v>
      </c>
      <c r="C10" s="74">
        <v>55.5</v>
      </c>
      <c r="D10" s="74">
        <v>54</v>
      </c>
      <c r="E10" s="74">
        <v>42.3</v>
      </c>
      <c r="F10" s="75">
        <v>44.2</v>
      </c>
      <c r="G10" s="71">
        <f t="shared" si="2"/>
        <v>4.491725768321527</v>
      </c>
      <c r="H10" s="35"/>
      <c r="I10" s="73" t="s">
        <v>14</v>
      </c>
      <c r="J10" s="77">
        <v>4.5</v>
      </c>
      <c r="K10" s="38">
        <v>46.74</v>
      </c>
      <c r="L10" s="38">
        <v>3.75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.75" customHeight="1">
      <c r="A11" s="73" t="s">
        <v>16</v>
      </c>
      <c r="B11" s="74">
        <v>2.7</v>
      </c>
      <c r="C11" s="74">
        <v>3.5</v>
      </c>
      <c r="D11" s="74">
        <v>8.8000000000000007</v>
      </c>
      <c r="E11" s="74">
        <v>8.1999999999999993</v>
      </c>
      <c r="F11" s="75">
        <v>9.8000000000000007</v>
      </c>
      <c r="G11" s="71">
        <f t="shared" si="2"/>
        <v>19.512195121951237</v>
      </c>
      <c r="H11" s="35"/>
      <c r="I11" s="73" t="s">
        <v>16</v>
      </c>
      <c r="J11" s="77">
        <v>1</v>
      </c>
      <c r="K11" s="38">
        <v>14.25</v>
      </c>
      <c r="L11" s="38">
        <v>150.62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ht="21.75" customHeight="1">
      <c r="A12" s="73" t="s">
        <v>17</v>
      </c>
      <c r="B12" s="74">
        <v>591</v>
      </c>
      <c r="C12" s="74">
        <v>519.5</v>
      </c>
      <c r="D12" s="74">
        <v>567</v>
      </c>
      <c r="E12" s="74">
        <v>471.3</v>
      </c>
      <c r="F12" s="75">
        <v>525.4</v>
      </c>
      <c r="G12" s="71">
        <f t="shared" si="2"/>
        <v>11.478888181625283</v>
      </c>
      <c r="H12" s="35"/>
      <c r="I12" s="73" t="s">
        <v>17</v>
      </c>
      <c r="J12" s="77">
        <v>56.6</v>
      </c>
      <c r="K12" s="38">
        <v>10.65</v>
      </c>
      <c r="L12" s="38">
        <v>16.64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21.75" customHeight="1">
      <c r="A13" s="78" t="s">
        <v>18</v>
      </c>
      <c r="B13" s="79">
        <f t="shared" ref="B13:D13" si="7">SUM(B14:B17)</f>
        <v>285.60000000000002</v>
      </c>
      <c r="C13" s="79">
        <f t="shared" si="7"/>
        <v>294</v>
      </c>
      <c r="D13" s="79">
        <f t="shared" si="7"/>
        <v>395.7</v>
      </c>
      <c r="E13" s="79">
        <f t="shared" ref="E13:F13" si="8">SUM(E14:E17)</f>
        <v>342.2</v>
      </c>
      <c r="F13" s="80">
        <f t="shared" si="8"/>
        <v>380.5</v>
      </c>
      <c r="G13" s="71">
        <f t="shared" si="2"/>
        <v>11.192285213325544</v>
      </c>
      <c r="H13" s="1"/>
      <c r="I13" s="78" t="s">
        <v>18</v>
      </c>
      <c r="J13" s="80">
        <v>37.1</v>
      </c>
      <c r="K13" s="72">
        <v>8.1199999999999992</v>
      </c>
      <c r="L13" s="72">
        <v>38.450000000000003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73" t="s">
        <v>11</v>
      </c>
      <c r="B14" s="74">
        <v>79.599999999999994</v>
      </c>
      <c r="C14" s="74">
        <v>78</v>
      </c>
      <c r="D14" s="74">
        <v>81.8</v>
      </c>
      <c r="E14" s="74">
        <v>66.8</v>
      </c>
      <c r="F14" s="75">
        <v>79.599999999999994</v>
      </c>
      <c r="G14" s="71">
        <f t="shared" si="2"/>
        <v>19.161676646706585</v>
      </c>
      <c r="H14" s="35"/>
      <c r="I14" s="73" t="s">
        <v>11</v>
      </c>
      <c r="J14" s="77">
        <v>8.9</v>
      </c>
      <c r="K14" s="38">
        <v>11.65</v>
      </c>
      <c r="L14" s="38">
        <v>58.26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1.75" customHeight="1">
      <c r="A15" s="73" t="s">
        <v>19</v>
      </c>
      <c r="B15" s="74">
        <v>57.6</v>
      </c>
      <c r="C15" s="74">
        <v>51.9</v>
      </c>
      <c r="D15" s="74">
        <v>99.1</v>
      </c>
      <c r="E15" s="74">
        <v>92.6</v>
      </c>
      <c r="F15" s="75">
        <v>124.6</v>
      </c>
      <c r="G15" s="71">
        <f t="shared" si="2"/>
        <v>34.557235421166311</v>
      </c>
      <c r="H15" s="35"/>
      <c r="I15" s="73" t="s">
        <v>19</v>
      </c>
      <c r="J15" s="77">
        <v>10.7</v>
      </c>
      <c r="K15" s="38">
        <v>20.74</v>
      </c>
      <c r="L15" s="38">
        <v>206.68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1.75" customHeight="1">
      <c r="A16" s="73" t="s">
        <v>20</v>
      </c>
      <c r="B16" s="74">
        <v>52.9</v>
      </c>
      <c r="C16" s="74">
        <v>44.6</v>
      </c>
      <c r="D16" s="74">
        <v>44</v>
      </c>
      <c r="E16" s="74">
        <v>38.799999999999997</v>
      </c>
      <c r="F16" s="75">
        <v>36.9</v>
      </c>
      <c r="G16" s="71">
        <f t="shared" si="2"/>
        <v>-4.8969072164948422</v>
      </c>
      <c r="H16" s="35"/>
      <c r="I16" s="73" t="s">
        <v>20</v>
      </c>
      <c r="J16" s="77">
        <v>3.1</v>
      </c>
      <c r="K16" s="38">
        <v>-20.96</v>
      </c>
      <c r="L16" s="38">
        <v>-8.91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1.75" customHeight="1">
      <c r="A17" s="73" t="s">
        <v>21</v>
      </c>
      <c r="B17" s="74">
        <v>95.5</v>
      </c>
      <c r="C17" s="74">
        <v>119.5</v>
      </c>
      <c r="D17" s="74">
        <v>170.8</v>
      </c>
      <c r="E17" s="74">
        <v>144</v>
      </c>
      <c r="F17" s="75">
        <v>139.4</v>
      </c>
      <c r="G17" s="71">
        <f t="shared" si="2"/>
        <v>-3.1944444444444406</v>
      </c>
      <c r="H17" s="51"/>
      <c r="I17" s="73" t="s">
        <v>21</v>
      </c>
      <c r="J17" s="77">
        <v>14.4</v>
      </c>
      <c r="K17" s="38">
        <v>6.35</v>
      </c>
      <c r="L17" s="38">
        <v>1.06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21.75" customHeight="1">
      <c r="A18" s="81" t="s">
        <v>15</v>
      </c>
      <c r="B18" s="82">
        <f t="shared" ref="B18:F18" si="9">SUM(B19)</f>
        <v>626.60000000000014</v>
      </c>
      <c r="C18" s="82">
        <f t="shared" si="9"/>
        <v>624.90000000000009</v>
      </c>
      <c r="D18" s="82">
        <f t="shared" si="9"/>
        <v>627</v>
      </c>
      <c r="E18" s="82">
        <f t="shared" si="9"/>
        <v>518.30000000000007</v>
      </c>
      <c r="F18" s="82">
        <f t="shared" si="9"/>
        <v>523.5</v>
      </c>
      <c r="G18" s="93">
        <f t="shared" si="2"/>
        <v>1.0032799536947581</v>
      </c>
      <c r="H18" s="1"/>
      <c r="I18" s="81" t="s">
        <v>15</v>
      </c>
      <c r="J18" s="83">
        <f t="shared" ref="J18" si="10">SUM(J19)</f>
        <v>54.3</v>
      </c>
      <c r="K18" s="42">
        <v>23.83</v>
      </c>
      <c r="L18" s="42">
        <v>5.28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68" t="s">
        <v>24</v>
      </c>
      <c r="B19" s="69">
        <f t="shared" ref="B19:D19" si="11">SUM(B20:B24)</f>
        <v>626.60000000000014</v>
      </c>
      <c r="C19" s="69">
        <f t="shared" si="11"/>
        <v>624.90000000000009</v>
      </c>
      <c r="D19" s="69">
        <f t="shared" si="11"/>
        <v>627</v>
      </c>
      <c r="E19" s="69">
        <f t="shared" ref="E19:F19" si="12">SUM(E20:E24)</f>
        <v>518.30000000000007</v>
      </c>
      <c r="F19" s="84">
        <f t="shared" si="12"/>
        <v>523.5</v>
      </c>
      <c r="G19" s="94">
        <f t="shared" si="2"/>
        <v>1.0032799536947581</v>
      </c>
      <c r="H19" s="1"/>
      <c r="I19" s="68" t="s">
        <v>24</v>
      </c>
      <c r="J19" s="70">
        <v>54.3</v>
      </c>
      <c r="K19" s="72">
        <v>23.83</v>
      </c>
      <c r="L19" s="72">
        <v>5.28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85" t="s">
        <v>23</v>
      </c>
      <c r="B20" s="74">
        <v>26.7</v>
      </c>
      <c r="C20" s="74">
        <v>26.7</v>
      </c>
      <c r="D20" s="74">
        <v>19.2</v>
      </c>
      <c r="E20" s="74">
        <v>16.7</v>
      </c>
      <c r="F20" s="86">
        <v>16.2</v>
      </c>
      <c r="G20" s="95">
        <f t="shared" si="2"/>
        <v>-2.9940119760479043</v>
      </c>
      <c r="H20" s="1"/>
      <c r="I20" s="85" t="s">
        <v>23</v>
      </c>
      <c r="J20" s="77">
        <v>1.5</v>
      </c>
      <c r="K20" s="38">
        <v>-31.34</v>
      </c>
      <c r="L20" s="38">
        <v>59.43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85" t="s">
        <v>28</v>
      </c>
      <c r="B21" s="74">
        <v>92.1</v>
      </c>
      <c r="C21" s="74">
        <v>91.2</v>
      </c>
      <c r="D21" s="74">
        <v>101.4</v>
      </c>
      <c r="E21" s="74">
        <v>86.1</v>
      </c>
      <c r="F21" s="86">
        <v>90.9</v>
      </c>
      <c r="G21" s="28">
        <f t="shared" si="2"/>
        <v>5.5749128919860764</v>
      </c>
      <c r="H21" s="1"/>
      <c r="I21" s="85" t="s">
        <v>28</v>
      </c>
      <c r="J21" s="77">
        <v>7.2</v>
      </c>
      <c r="K21" s="38">
        <v>1.33</v>
      </c>
      <c r="L21" s="38">
        <v>13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85" t="s">
        <v>29</v>
      </c>
      <c r="B22" s="74">
        <v>272.8</v>
      </c>
      <c r="C22" s="74">
        <v>288.10000000000002</v>
      </c>
      <c r="D22" s="74">
        <v>303.2</v>
      </c>
      <c r="E22" s="74">
        <v>249.8</v>
      </c>
      <c r="F22" s="86">
        <v>244.1</v>
      </c>
      <c r="G22" s="28">
        <f t="shared" si="2"/>
        <v>-2.2818254603683013</v>
      </c>
      <c r="H22" s="1"/>
      <c r="I22" s="85" t="s">
        <v>29</v>
      </c>
      <c r="J22" s="77">
        <v>29.6</v>
      </c>
      <c r="K22" s="38">
        <v>41.57</v>
      </c>
      <c r="L22" s="38">
        <v>8.76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85" t="s">
        <v>27</v>
      </c>
      <c r="B23" s="74">
        <v>203.8</v>
      </c>
      <c r="C23" s="74">
        <v>186.2</v>
      </c>
      <c r="D23" s="74">
        <v>173.6</v>
      </c>
      <c r="E23" s="74">
        <v>141.80000000000001</v>
      </c>
      <c r="F23" s="86">
        <v>143.5</v>
      </c>
      <c r="G23" s="28">
        <f t="shared" si="2"/>
        <v>1.1988716502115575</v>
      </c>
      <c r="H23" s="1"/>
      <c r="I23" s="85" t="s">
        <v>27</v>
      </c>
      <c r="J23" s="77">
        <v>13.2</v>
      </c>
      <c r="K23" s="38">
        <v>14.97</v>
      </c>
      <c r="L23" s="38">
        <v>-9.4499999999999993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85" t="s">
        <v>31</v>
      </c>
      <c r="B24" s="74">
        <v>31.2</v>
      </c>
      <c r="C24" s="74">
        <v>32.700000000000003</v>
      </c>
      <c r="D24" s="74">
        <v>29.6</v>
      </c>
      <c r="E24" s="74">
        <v>23.9</v>
      </c>
      <c r="F24" s="86">
        <v>28.8</v>
      </c>
      <c r="G24" s="87">
        <f t="shared" si="2"/>
        <v>20.502092050209217</v>
      </c>
      <c r="H24" s="1"/>
      <c r="I24" s="88" t="s">
        <v>31</v>
      </c>
      <c r="J24" s="89">
        <v>2.8</v>
      </c>
      <c r="K24" s="47">
        <v>27.91</v>
      </c>
      <c r="L24" s="47">
        <v>13.73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90" t="s">
        <v>30</v>
      </c>
      <c r="B25" s="90"/>
      <c r="C25" s="90"/>
      <c r="D25" s="90"/>
      <c r="E25" s="90"/>
      <c r="F25" s="90"/>
      <c r="G25" s="91"/>
      <c r="H25" s="1"/>
      <c r="I25" s="92"/>
      <c r="J25" s="92"/>
      <c r="K25" s="9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4" t="s">
        <v>37</v>
      </c>
      <c r="B26" s="105"/>
      <c r="C26" s="105"/>
      <c r="D26" s="105"/>
      <c r="E26" s="105"/>
      <c r="F26" s="105"/>
      <c r="G26" s="105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 G19:G24">
    <cfRule type="cellIs" dxfId="17" priority="11" operator="lessThan">
      <formula>0</formula>
    </cfRule>
  </conditionalFormatting>
  <conditionalFormatting sqref="F19:G24">
    <cfRule type="cellIs" dxfId="16" priority="12" operator="lessThan">
      <formula>0</formula>
    </cfRule>
  </conditionalFormatting>
  <conditionalFormatting sqref="E7">
    <cfRule type="cellIs" dxfId="15" priority="10" operator="lessThan">
      <formula>0</formula>
    </cfRule>
  </conditionalFormatting>
  <conditionalFormatting sqref="E13">
    <cfRule type="cellIs" dxfId="14" priority="9" operator="lessThan">
      <formula>0</formula>
    </cfRule>
  </conditionalFormatting>
  <conditionalFormatting sqref="E19">
    <cfRule type="cellIs" dxfId="13" priority="8" operator="lessThan">
      <formula>0</formula>
    </cfRule>
  </conditionalFormatting>
  <conditionalFormatting sqref="G5:G17 G19:G24">
    <cfRule type="cellIs" dxfId="12" priority="7" operator="lessThan">
      <formula>0</formula>
    </cfRule>
  </conditionalFormatting>
  <conditionalFormatting sqref="K5:L24">
    <cfRule type="cellIs" dxfId="11" priority="6" operator="lessThan">
      <formula>0</formula>
    </cfRule>
  </conditionalFormatting>
  <conditionalFormatting sqref="F13">
    <cfRule type="cellIs" dxfId="10" priority="5" operator="lessThan">
      <formula>0</formula>
    </cfRule>
  </conditionalFormatting>
  <conditionalFormatting sqref="E13">
    <cfRule type="cellIs" dxfId="9" priority="4" operator="lessThan">
      <formula>0</formula>
    </cfRule>
  </conditionalFormatting>
  <conditionalFormatting sqref="G18">
    <cfRule type="cellIs" dxfId="8" priority="3" operator="lessThan">
      <formula>0</formula>
    </cfRule>
  </conditionalFormatting>
  <conditionalFormatting sqref="K18">
    <cfRule type="cellIs" dxfId="7" priority="2" operator="lessThan">
      <formula>0</formula>
    </cfRule>
  </conditionalFormatting>
  <conditionalFormatting sqref="L18">
    <cfRule type="cellIs" dxfId="6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1" width="20" style="2" customWidth="1"/>
    <col min="12" max="12" width="31.25" style="2" customWidth="1"/>
    <col min="13" max="25" width="8" style="2" customWidth="1"/>
    <col min="26" max="16384" width="12.625" style="2"/>
  </cols>
  <sheetData>
    <row r="1" spans="1:25" ht="21.75" customHeight="1">
      <c r="A1" s="111" t="s">
        <v>38</v>
      </c>
      <c r="B1" s="112"/>
      <c r="C1" s="112"/>
      <c r="D1" s="113"/>
      <c r="E1" s="112"/>
      <c r="F1" s="112"/>
      <c r="G1" s="11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4" t="s">
        <v>0</v>
      </c>
      <c r="B2" s="115"/>
      <c r="C2" s="115"/>
      <c r="D2" s="115"/>
      <c r="E2" s="115"/>
      <c r="F2" s="115"/>
      <c r="G2" s="11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16">
        <v>2559</v>
      </c>
      <c r="C3" s="116">
        <v>2560</v>
      </c>
      <c r="D3" s="116">
        <v>2561</v>
      </c>
      <c r="E3" s="3">
        <v>2561</v>
      </c>
      <c r="F3" s="3">
        <v>2562</v>
      </c>
      <c r="G3" s="3" t="s">
        <v>2</v>
      </c>
      <c r="H3" s="4"/>
      <c r="I3" s="4"/>
      <c r="J3" s="96">
        <v>242066</v>
      </c>
      <c r="K3" s="109"/>
      <c r="L3" s="110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7"/>
      <c r="C4" s="117"/>
      <c r="D4" s="117"/>
      <c r="E4" s="58" t="s">
        <v>36</v>
      </c>
      <c r="F4" s="58" t="s">
        <v>36</v>
      </c>
      <c r="G4" s="6" t="s">
        <v>34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1518.5</v>
      </c>
      <c r="C5" s="10">
        <f t="shared" si="0"/>
        <v>1698.9</v>
      </c>
      <c r="D5" s="10">
        <f t="shared" ref="D5" si="1">SUM(D6+D11)</f>
        <v>1964.6</v>
      </c>
      <c r="E5" s="10">
        <f t="shared" si="0"/>
        <v>1643.8999999999999</v>
      </c>
      <c r="F5" s="11">
        <f t="shared" si="0"/>
        <v>1809.9</v>
      </c>
      <c r="G5" s="12">
        <f t="shared" ref="G5:G16" si="2">SUM(F5-E5)*100/E5</f>
        <v>10.097937830768309</v>
      </c>
      <c r="H5" s="1"/>
      <c r="I5" s="9" t="s">
        <v>4</v>
      </c>
      <c r="J5" s="13">
        <f>SUM(J6+J11)</f>
        <v>159.70000000000002</v>
      </c>
      <c r="K5" s="12">
        <v>-20.71</v>
      </c>
      <c r="L5" s="12">
        <v>-3.8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4" t="s">
        <v>5</v>
      </c>
      <c r="B6" s="15">
        <f t="shared" ref="B6:F6" si="3">SUM(B7+B8)</f>
        <v>1131.9000000000001</v>
      </c>
      <c r="C6" s="15">
        <f t="shared" si="3"/>
        <v>1305.8</v>
      </c>
      <c r="D6" s="15">
        <f t="shared" ref="D6" si="4">SUM(D7+D8)</f>
        <v>1423.6</v>
      </c>
      <c r="E6" s="15">
        <f t="shared" si="3"/>
        <v>1214.0999999999999</v>
      </c>
      <c r="F6" s="16">
        <f t="shared" si="3"/>
        <v>1264.4000000000001</v>
      </c>
      <c r="G6" s="12">
        <f t="shared" si="2"/>
        <v>4.1429865744172787</v>
      </c>
      <c r="H6" s="1"/>
      <c r="I6" s="14" t="s">
        <v>5</v>
      </c>
      <c r="J6" s="17">
        <f>SUM(J7+J8)</f>
        <v>109.30000000000001</v>
      </c>
      <c r="K6" s="12">
        <v>-25.54</v>
      </c>
      <c r="L6" s="12">
        <v>-8.69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8" t="s">
        <v>7</v>
      </c>
      <c r="B7" s="19">
        <v>706.2</v>
      </c>
      <c r="C7" s="19">
        <v>863.3</v>
      </c>
      <c r="D7" s="19">
        <v>899</v>
      </c>
      <c r="E7" s="19">
        <v>791.1</v>
      </c>
      <c r="F7" s="20">
        <v>799.6</v>
      </c>
      <c r="G7" s="21">
        <f t="shared" si="2"/>
        <v>1.074453292883327</v>
      </c>
      <c r="H7" s="1"/>
      <c r="I7" s="18" t="s">
        <v>8</v>
      </c>
      <c r="J7" s="22">
        <v>63.6</v>
      </c>
      <c r="K7" s="23">
        <v>-38.93</v>
      </c>
      <c r="L7" s="23">
        <v>-6.77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4" t="s">
        <v>9</v>
      </c>
      <c r="B8" s="25">
        <f t="shared" ref="B8:F8" si="5">SUM(B9+B10)</f>
        <v>425.70000000000005</v>
      </c>
      <c r="C8" s="26">
        <f t="shared" si="5"/>
        <v>442.5</v>
      </c>
      <c r="D8" s="26">
        <f t="shared" si="5"/>
        <v>524.6</v>
      </c>
      <c r="E8" s="25">
        <f t="shared" si="5"/>
        <v>423</v>
      </c>
      <c r="F8" s="27">
        <f t="shared" si="5"/>
        <v>464.79999999999995</v>
      </c>
      <c r="G8" s="28">
        <f t="shared" si="2"/>
        <v>9.8817966903073184</v>
      </c>
      <c r="H8" s="1"/>
      <c r="I8" s="24" t="s">
        <v>9</v>
      </c>
      <c r="J8" s="22">
        <v>45.7</v>
      </c>
      <c r="K8" s="23">
        <v>7.05</v>
      </c>
      <c r="L8" s="29">
        <v>-11.15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30" t="s">
        <v>11</v>
      </c>
      <c r="B9" s="31">
        <v>104.6</v>
      </c>
      <c r="C9" s="32">
        <v>109.5</v>
      </c>
      <c r="D9" s="31">
        <v>110.6</v>
      </c>
      <c r="E9" s="25">
        <v>88.1</v>
      </c>
      <c r="F9" s="33">
        <v>110.9</v>
      </c>
      <c r="G9" s="34">
        <f t="shared" si="2"/>
        <v>25.879682179341668</v>
      </c>
      <c r="H9" s="35"/>
      <c r="I9" s="30" t="s">
        <v>11</v>
      </c>
      <c r="J9" s="36">
        <v>12.6</v>
      </c>
      <c r="K9" s="37">
        <v>-4.08</v>
      </c>
      <c r="L9" s="38">
        <v>34.75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1.75" customHeight="1">
      <c r="A10" s="30" t="s">
        <v>12</v>
      </c>
      <c r="B10" s="31">
        <v>321.10000000000002</v>
      </c>
      <c r="C10" s="31">
        <v>333</v>
      </c>
      <c r="D10" s="31">
        <v>414</v>
      </c>
      <c r="E10" s="25">
        <v>334.9</v>
      </c>
      <c r="F10" s="33">
        <v>353.9</v>
      </c>
      <c r="G10" s="34">
        <f t="shared" si="2"/>
        <v>5.673335323977307</v>
      </c>
      <c r="H10" s="35"/>
      <c r="I10" s="30" t="s">
        <v>12</v>
      </c>
      <c r="J10" s="36">
        <v>33.1</v>
      </c>
      <c r="K10" s="37">
        <v>12.01</v>
      </c>
      <c r="L10" s="38">
        <v>-21.36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.75" customHeight="1">
      <c r="A11" s="39" t="s">
        <v>15</v>
      </c>
      <c r="B11" s="40">
        <f t="shared" ref="B11:F11" si="6">SUM(B12)</f>
        <v>386.59999999999997</v>
      </c>
      <c r="C11" s="40">
        <f t="shared" si="6"/>
        <v>393.1</v>
      </c>
      <c r="D11" s="40">
        <v>541</v>
      </c>
      <c r="E11" s="40">
        <f t="shared" si="6"/>
        <v>429.79999999999995</v>
      </c>
      <c r="F11" s="40">
        <f t="shared" si="6"/>
        <v>545.5</v>
      </c>
      <c r="G11" s="52">
        <f t="shared" si="2"/>
        <v>26.919497440670089</v>
      </c>
      <c r="H11" s="1"/>
      <c r="I11" s="39" t="s">
        <v>15</v>
      </c>
      <c r="J11" s="41">
        <f t="shared" ref="J11" si="7">SUM(J12)</f>
        <v>50.4</v>
      </c>
      <c r="K11" s="42">
        <v>-7.77</v>
      </c>
      <c r="L11" s="42">
        <v>8.66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8" t="s">
        <v>22</v>
      </c>
      <c r="B12" s="19">
        <f t="shared" ref="B12:F12" si="8">SUM(B13:B16)</f>
        <v>386.59999999999997</v>
      </c>
      <c r="C12" s="19">
        <f t="shared" si="8"/>
        <v>393.1</v>
      </c>
      <c r="D12" s="19">
        <f t="shared" si="8"/>
        <v>541.1</v>
      </c>
      <c r="E12" s="19">
        <f t="shared" si="8"/>
        <v>429.79999999999995</v>
      </c>
      <c r="F12" s="20">
        <f t="shared" si="8"/>
        <v>545.5</v>
      </c>
      <c r="G12" s="21">
        <f t="shared" si="2"/>
        <v>26.919497440670089</v>
      </c>
      <c r="H12" s="1"/>
      <c r="I12" s="18" t="s">
        <v>22</v>
      </c>
      <c r="J12" s="53">
        <v>50.4</v>
      </c>
      <c r="K12" s="23">
        <v>-7.77</v>
      </c>
      <c r="L12" s="29">
        <v>8.66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43" t="s">
        <v>23</v>
      </c>
      <c r="B13" s="31">
        <v>83.6</v>
      </c>
      <c r="C13" s="32">
        <v>92.4</v>
      </c>
      <c r="D13" s="32">
        <v>138.5</v>
      </c>
      <c r="E13" s="25">
        <v>106.5</v>
      </c>
      <c r="F13" s="33">
        <v>168.5</v>
      </c>
      <c r="G13" s="34">
        <f t="shared" si="2"/>
        <v>58.215962441314552</v>
      </c>
      <c r="H13" s="35"/>
      <c r="I13" s="43" t="s">
        <v>23</v>
      </c>
      <c r="J13" s="54">
        <v>14.7</v>
      </c>
      <c r="K13" s="37">
        <v>-26.23</v>
      </c>
      <c r="L13" s="38">
        <v>34.229999999999997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ht="21.75" customHeight="1">
      <c r="A14" s="43" t="s">
        <v>25</v>
      </c>
      <c r="B14" s="31">
        <v>72.3</v>
      </c>
      <c r="C14" s="32">
        <v>68</v>
      </c>
      <c r="D14" s="32">
        <v>87.9</v>
      </c>
      <c r="E14" s="25">
        <v>70.099999999999994</v>
      </c>
      <c r="F14" s="33">
        <v>78</v>
      </c>
      <c r="G14" s="34">
        <f t="shared" si="2"/>
        <v>11.269614835948653</v>
      </c>
      <c r="H14" s="35"/>
      <c r="I14" s="43" t="s">
        <v>25</v>
      </c>
      <c r="J14" s="54">
        <v>6.5</v>
      </c>
      <c r="K14" s="37">
        <v>9.85</v>
      </c>
      <c r="L14" s="38">
        <v>-17.079999999999998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1.75" customHeight="1">
      <c r="A15" s="43" t="s">
        <v>26</v>
      </c>
      <c r="B15" s="31">
        <v>82.2</v>
      </c>
      <c r="C15" s="32">
        <v>74.599999999999994</v>
      </c>
      <c r="D15" s="32">
        <v>101.6</v>
      </c>
      <c r="E15" s="25">
        <v>81.099999999999994</v>
      </c>
      <c r="F15" s="33">
        <v>106.2</v>
      </c>
      <c r="G15" s="34">
        <f t="shared" si="2"/>
        <v>30.949445129469805</v>
      </c>
      <c r="H15" s="35"/>
      <c r="I15" s="43" t="s">
        <v>26</v>
      </c>
      <c r="J15" s="54">
        <v>11.6</v>
      </c>
      <c r="K15" s="37">
        <v>20.7</v>
      </c>
      <c r="L15" s="38">
        <v>24.91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1.75" customHeight="1">
      <c r="A16" s="43" t="s">
        <v>27</v>
      </c>
      <c r="B16" s="31">
        <v>148.5</v>
      </c>
      <c r="C16" s="31">
        <v>158.1</v>
      </c>
      <c r="D16" s="31">
        <v>213.1</v>
      </c>
      <c r="E16" s="25">
        <v>172.1</v>
      </c>
      <c r="F16" s="33">
        <v>192.8</v>
      </c>
      <c r="G16" s="44">
        <f t="shared" si="2"/>
        <v>12.027890761185368</v>
      </c>
      <c r="H16" s="35"/>
      <c r="I16" s="45" t="s">
        <v>27</v>
      </c>
      <c r="J16" s="55">
        <v>17.5</v>
      </c>
      <c r="K16" s="46">
        <v>-8.36</v>
      </c>
      <c r="L16" s="47">
        <v>-3.92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1.75" customHeight="1">
      <c r="A17" s="48" t="s">
        <v>30</v>
      </c>
      <c r="B17" s="48"/>
      <c r="C17" s="48"/>
      <c r="D17" s="48"/>
      <c r="E17" s="48"/>
      <c r="F17" s="48"/>
      <c r="G17" s="49"/>
      <c r="H17" s="1"/>
      <c r="I17" s="50"/>
      <c r="J17" s="50"/>
      <c r="K17" s="5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8" t="s">
        <v>37</v>
      </c>
      <c r="B18" s="105"/>
      <c r="C18" s="105"/>
      <c r="D18" s="105"/>
      <c r="E18" s="105"/>
      <c r="F18" s="105"/>
      <c r="G18" s="10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F7:G10 F12:G16">
    <cfRule type="cellIs" dxfId="5" priority="7" operator="lessThan">
      <formula>0</formula>
    </cfRule>
  </conditionalFormatting>
  <conditionalFormatting sqref="D7 D9:D10">
    <cfRule type="cellIs" dxfId="4" priority="6" operator="lessThan">
      <formula>0</formula>
    </cfRule>
  </conditionalFormatting>
  <conditionalFormatting sqref="K7:K16">
    <cfRule type="cellIs" dxfId="3" priority="5" operator="lessThan">
      <formula>0</formula>
    </cfRule>
  </conditionalFormatting>
  <conditionalFormatting sqref="G7">
    <cfRule type="cellIs" dxfId="2" priority="3" operator="lessThan">
      <formula>0</formula>
    </cfRule>
  </conditionalFormatting>
  <conditionalFormatting sqref="K5:L6">
    <cfRule type="cellIs" dxfId="1" priority="2" operator="lessThan">
      <formula>0</formula>
    </cfRule>
  </conditionalFormatting>
  <conditionalFormatting sqref="G6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dcterms:created xsi:type="dcterms:W3CDTF">2019-02-25T08:34:04Z</dcterms:created>
  <dcterms:modified xsi:type="dcterms:W3CDTF">2019-11-25T06:30:57Z</dcterms:modified>
</cp:coreProperties>
</file>