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ส่งออก" sheetId="1" r:id="rId1"/>
    <sheet name="นำเข้า" sheetId="2" r:id="rId2"/>
  </sheets>
  <calcPr calcId="125725"/>
</workbook>
</file>

<file path=xl/calcChain.xml><?xml version="1.0" encoding="utf-8"?>
<calcChain xmlns="http://schemas.openxmlformats.org/spreadsheetml/2006/main">
  <c r="G9" i="2"/>
  <c r="G10"/>
  <c r="L18" i="1"/>
  <c r="F13"/>
  <c r="E13"/>
  <c r="G10" l="1"/>
  <c r="G11"/>
  <c r="G16" i="2"/>
  <c r="G15"/>
  <c r="G14"/>
  <c r="G13"/>
  <c r="G7"/>
  <c r="G24" i="1"/>
  <c r="G23"/>
  <c r="G22"/>
  <c r="G21"/>
  <c r="G20"/>
  <c r="G17"/>
  <c r="G16"/>
  <c r="G15"/>
  <c r="G14"/>
  <c r="G12"/>
  <c r="G9"/>
  <c r="G8"/>
  <c r="K18"/>
  <c r="D8" i="2"/>
  <c r="D6" s="1"/>
  <c r="D5" s="1"/>
  <c r="E8"/>
  <c r="E6" s="1"/>
  <c r="E12"/>
  <c r="E11" s="1"/>
  <c r="E19" i="1"/>
  <c r="E7"/>
  <c r="F7"/>
  <c r="F19"/>
  <c r="G19" l="1"/>
  <c r="G13"/>
  <c r="G7"/>
  <c r="E5" i="2"/>
  <c r="F6" i="1"/>
  <c r="E6"/>
  <c r="D6"/>
  <c r="F18"/>
  <c r="E18"/>
  <c r="D18"/>
  <c r="J11" i="2"/>
  <c r="F12"/>
  <c r="G12" s="1"/>
  <c r="C12"/>
  <c r="C11" s="1"/>
  <c r="B12"/>
  <c r="B11" s="1"/>
  <c r="L11"/>
  <c r="K11"/>
  <c r="J6"/>
  <c r="F8"/>
  <c r="C8"/>
  <c r="C6" s="1"/>
  <c r="B8"/>
  <c r="B6" s="1"/>
  <c r="J18" i="1"/>
  <c r="C19"/>
  <c r="C18" s="1"/>
  <c r="B19"/>
  <c r="B18" s="1"/>
  <c r="C13"/>
  <c r="B13"/>
  <c r="J6"/>
  <c r="C7"/>
  <c r="C6" s="1"/>
  <c r="B7"/>
  <c r="B6" l="1"/>
  <c r="G18"/>
  <c r="G6"/>
  <c r="F6" i="2"/>
  <c r="G6" s="1"/>
  <c r="G8"/>
  <c r="C5" i="1"/>
  <c r="F5"/>
  <c r="J5"/>
  <c r="D5"/>
  <c r="J5" i="2"/>
  <c r="F11"/>
  <c r="G11" s="1"/>
  <c r="C5"/>
  <c r="B5"/>
  <c r="E5" i="1"/>
  <c r="B5"/>
  <c r="G5" l="1"/>
  <c r="F5" i="2"/>
  <c r="G5" s="1"/>
</calcChain>
</file>

<file path=xl/sharedStrings.xml><?xml version="1.0" encoding="utf-8"?>
<sst xmlns="http://schemas.openxmlformats.org/spreadsheetml/2006/main" count="88" uniqueCount="39">
  <si>
    <t>มูลค่า : ล้านเหรียญสหรัฐฯ</t>
  </si>
  <si>
    <t>รายการผลิตภัณฑ์</t>
  </si>
  <si>
    <t>Growth (%)</t>
  </si>
  <si>
    <t>V</t>
  </si>
  <si>
    <t>เครื่องหนังและรองเท้า</t>
  </si>
  <si>
    <t xml:space="preserve">  เครื่องหนัง</t>
  </si>
  <si>
    <t xml:space="preserve">   1.  หนังและผลิตภัณฑ์หนังฟอกและหนังอัด</t>
  </si>
  <si>
    <t xml:space="preserve">   1.  หนังดิบและหนังฟอก</t>
  </si>
  <si>
    <t xml:space="preserve">   1. หนังดิบและหนังฟอก</t>
  </si>
  <si>
    <t xml:space="preserve">   2. กระเป๋า</t>
  </si>
  <si>
    <t xml:space="preserve">       1.1  หนังโคกระบือฟอก</t>
  </si>
  <si>
    <t xml:space="preserve">       2.1  กระเป๋าเดินทาง</t>
  </si>
  <si>
    <t xml:space="preserve">       2.2  กระเป๋าถือและกระเป๋าอื่น ๆ</t>
  </si>
  <si>
    <t xml:space="preserve">       1.2  ของเล่นสำหรับสัตว์เลี้ยง</t>
  </si>
  <si>
    <t xml:space="preserve">       1.3  ถุงมือหนัง</t>
  </si>
  <si>
    <t xml:space="preserve">  รองเท้า</t>
  </si>
  <si>
    <t xml:space="preserve">       1.4  เครื่องแต่งกายและเข็มขัด</t>
  </si>
  <si>
    <t xml:space="preserve">       1.5  หนังและผลิตภัณฑ์หนังอื่น ๆ</t>
  </si>
  <si>
    <t xml:space="preserve">   2. เครื่องใช้สำหรับเดินทาง</t>
  </si>
  <si>
    <t xml:space="preserve">       2.2  กระเป๋าถือ</t>
  </si>
  <si>
    <t xml:space="preserve">       2.3  กระเป๋าใส่เศษสตางค์</t>
  </si>
  <si>
    <t xml:space="preserve">       2.4  เครื่องเดินทางอื่น ๆ</t>
  </si>
  <si>
    <t xml:space="preserve">   3. รองเท้า</t>
  </si>
  <si>
    <t xml:space="preserve">       3.1  รองเท้ากีฬา</t>
  </si>
  <si>
    <t xml:space="preserve">   3. รองเท้าและชิ้นส่วน</t>
  </si>
  <si>
    <t xml:space="preserve">       3.2  รองเท้าหนัง</t>
  </si>
  <si>
    <t xml:space="preserve">       3.3  รองเท้าทำด้วยยางหรือพลาสติก</t>
  </si>
  <si>
    <t xml:space="preserve">       3.4  รองเท้าอื่น ๆ</t>
  </si>
  <si>
    <t xml:space="preserve">       3.2  รองเท้าแตะ</t>
  </si>
  <si>
    <t xml:space="preserve">       3.3  รองเท้าหนัง</t>
  </si>
  <si>
    <t>Source : Information and Communication Technology Center with Cooperation of The Customs Department</t>
  </si>
  <si>
    <t xml:space="preserve">       3.5  ส่วนประกอบของรองเท้า</t>
  </si>
  <si>
    <r>
      <t>เทียบกับ</t>
    </r>
    <r>
      <rPr>
        <b/>
        <u/>
        <sz val="14"/>
        <rFont val="TH SarabunPSK"/>
        <family val="2"/>
      </rPr>
      <t>เดือน</t>
    </r>
    <r>
      <rPr>
        <sz val="14"/>
        <rFont val="TH SarabunPSK"/>
        <family val="2"/>
      </rPr>
      <t>ก่อนหน้า (%)</t>
    </r>
  </si>
  <si>
    <r>
      <t>เทียบกับ</t>
    </r>
    <r>
      <rPr>
        <b/>
        <u/>
        <sz val="14"/>
        <rFont val="TH SarabunPSK"/>
        <family val="2"/>
      </rPr>
      <t>ปี</t>
    </r>
    <r>
      <rPr>
        <sz val="14"/>
        <rFont val="TH SarabunPSK"/>
        <family val="2"/>
      </rPr>
      <t>ก่อนหน้าในช่วงเดียวกัน (%)</t>
    </r>
  </si>
  <si>
    <r>
      <t xml:space="preserve"> Compiled by </t>
    </r>
    <r>
      <rPr>
        <b/>
        <sz val="14"/>
        <rFont val="TH SarabunPSK"/>
        <family val="2"/>
      </rPr>
      <t xml:space="preserve">Thailand Textile Institute   </t>
    </r>
  </si>
  <si>
    <t>61/62</t>
  </si>
  <si>
    <t>ตาราง 1 : การส่งออกเครื่องหนังและรองเท้า เดือนมกราคม-เมษายน 2562</t>
  </si>
  <si>
    <t>(ม.ค.-เม.ย.)</t>
  </si>
  <si>
    <t>ตาราง 2 : การนำเข้าเครื่องหนังและรองเท้า เดือนมกราคม-เมษายน 2562</t>
  </si>
</sst>
</file>

<file path=xl/styles.xml><?xml version="1.0" encoding="utf-8"?>
<styleSheet xmlns="http://schemas.openxmlformats.org/spreadsheetml/2006/main">
  <numFmts count="9">
    <numFmt numFmtId="164" formatCode="mmmm\ yyyy"/>
    <numFmt numFmtId="165" formatCode="_-* #,##0.0_-;\-* #,##0.0_-;_-* &quot;-&quot;??_-;_-@"/>
    <numFmt numFmtId="166" formatCode="#,##0.0"/>
    <numFmt numFmtId="167" formatCode="#,##0.0_ ;[Red]\-#,##0.0\ "/>
    <numFmt numFmtId="168" formatCode="0.00_ ;[Red]\-0.00\ "/>
    <numFmt numFmtId="169" formatCode="#,##0.00_ ;[Red]\-#,##0.00\ "/>
    <numFmt numFmtId="170" formatCode="0.0"/>
    <numFmt numFmtId="171" formatCode="_-* #,##0.00_-;\-* #,##0.00_-;_-* &quot;-&quot;??_-;_-@"/>
    <numFmt numFmtId="172" formatCode="#,##0.0;\-#,##0.0;\-"/>
  </numFmts>
  <fonts count="13">
    <font>
      <sz val="11"/>
      <color rgb="FF000000"/>
      <name val="Tahoma"/>
    </font>
    <font>
      <b/>
      <sz val="14"/>
      <name val="TH SarabunPSK"/>
      <family val="2"/>
    </font>
    <font>
      <sz val="11"/>
      <name val="TH SarabunPSK"/>
      <family val="2"/>
    </font>
    <font>
      <sz val="14"/>
      <color rgb="FFFF0000"/>
      <name val="TH SarabunPSK"/>
      <family val="2"/>
    </font>
    <font>
      <sz val="11"/>
      <color rgb="FF000000"/>
      <name val="TH SarabunPSK"/>
      <family val="2"/>
    </font>
    <font>
      <sz val="14"/>
      <name val="TH SarabunPSK"/>
      <family val="2"/>
    </font>
    <font>
      <b/>
      <u/>
      <sz val="14"/>
      <name val="TH SarabunPSK"/>
      <family val="2"/>
    </font>
    <font>
      <b/>
      <sz val="14"/>
      <color rgb="FF0000FF"/>
      <name val="TH SarabunPSK"/>
      <family val="2"/>
    </font>
    <font>
      <sz val="14"/>
      <color rgb="FF0000FF"/>
      <name val="TH SarabunPSK"/>
      <family val="2"/>
    </font>
    <font>
      <i/>
      <sz val="14"/>
      <name val="TH SarabunPSK"/>
      <family val="2"/>
    </font>
    <font>
      <i/>
      <sz val="14"/>
      <color rgb="FF0000FF"/>
      <name val="TH SarabunPSK"/>
      <family val="2"/>
    </font>
    <font>
      <i/>
      <sz val="14"/>
      <color rgb="FFFF0000"/>
      <name val="TH SarabunPSK"/>
      <family val="2"/>
    </font>
    <font>
      <sz val="10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CCFFFF"/>
        <bgColor rgb="FFCCFFFF"/>
      </patternFill>
    </fill>
    <fill>
      <patternFill patternType="solid">
        <fgColor rgb="FF33CCCC"/>
        <bgColor rgb="FF33CCCC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1" fillId="3" borderId="5" xfId="0" applyFont="1" applyFill="1" applyBorder="1" applyAlignment="1">
      <alignment horizontal="center" vertical="center" shrinkToFit="1"/>
    </xf>
    <xf numFmtId="0" fontId="5" fillId="0" borderId="0" xfId="0" applyFont="1" applyAlignment="1"/>
    <xf numFmtId="0" fontId="1" fillId="3" borderId="10" xfId="0" applyFont="1" applyFill="1" applyBorder="1" applyAlignment="1">
      <alignment horizontal="center" vertical="center" shrinkToFit="1"/>
    </xf>
    <xf numFmtId="49" fontId="1" fillId="3" borderId="10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shrinkToFit="1"/>
    </xf>
    <xf numFmtId="165" fontId="1" fillId="4" borderId="13" xfId="0" applyNumberFormat="1" applyFont="1" applyFill="1" applyBorder="1" applyAlignment="1">
      <alignment vertical="top"/>
    </xf>
    <xf numFmtId="165" fontId="7" fillId="4" borderId="13" xfId="0" applyNumberFormat="1" applyFont="1" applyFill="1" applyBorder="1" applyAlignment="1">
      <alignment vertical="top"/>
    </xf>
    <xf numFmtId="4" fontId="7" fillId="4" borderId="12" xfId="0" applyNumberFormat="1" applyFont="1" applyFill="1" applyBorder="1" applyAlignment="1">
      <alignment vertical="center" shrinkToFit="1"/>
    </xf>
    <xf numFmtId="166" fontId="7" fillId="4" borderId="13" xfId="0" applyNumberFormat="1" applyFont="1" applyFill="1" applyBorder="1" applyAlignment="1">
      <alignment vertical="top"/>
    </xf>
    <xf numFmtId="0" fontId="1" fillId="4" borderId="12" xfId="0" applyFont="1" applyFill="1" applyBorder="1" applyAlignment="1">
      <alignment vertical="center" shrinkToFit="1"/>
    </xf>
    <xf numFmtId="165" fontId="1" fillId="4" borderId="12" xfId="0" applyNumberFormat="1" applyFont="1" applyFill="1" applyBorder="1" applyAlignment="1">
      <alignment vertical="center" shrinkToFit="1"/>
    </xf>
    <xf numFmtId="165" fontId="7" fillId="4" borderId="12" xfId="0" applyNumberFormat="1" applyFont="1" applyFill="1" applyBorder="1" applyAlignment="1">
      <alignment vertical="center" shrinkToFit="1"/>
    </xf>
    <xf numFmtId="166" fontId="7" fillId="4" borderId="12" xfId="0" applyNumberFormat="1" applyFont="1" applyFill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165" fontId="5" fillId="0" borderId="6" xfId="0" applyNumberFormat="1" applyFont="1" applyBorder="1" applyAlignment="1">
      <alignment vertical="top"/>
    </xf>
    <xf numFmtId="165" fontId="8" fillId="0" borderId="6" xfId="0" applyNumberFormat="1" applyFont="1" applyBorder="1" applyAlignment="1">
      <alignment vertical="top"/>
    </xf>
    <xf numFmtId="4" fontId="8" fillId="0" borderId="6" xfId="0" applyNumberFormat="1" applyFont="1" applyBorder="1" applyAlignment="1">
      <alignment vertical="center" shrinkToFit="1"/>
    </xf>
    <xf numFmtId="167" fontId="8" fillId="0" borderId="14" xfId="0" applyNumberFormat="1" applyFont="1" applyBorder="1" applyAlignment="1">
      <alignment vertical="top"/>
    </xf>
    <xf numFmtId="168" fontId="5" fillId="0" borderId="14" xfId="0" applyNumberFormat="1" applyFont="1" applyBorder="1" applyAlignment="1">
      <alignment vertical="top"/>
    </xf>
    <xf numFmtId="0" fontId="5" fillId="0" borderId="14" xfId="0" applyFont="1" applyBorder="1" applyAlignment="1">
      <alignment horizontal="left" vertical="center" shrinkToFit="1"/>
    </xf>
    <xf numFmtId="165" fontId="5" fillId="0" borderId="14" xfId="0" applyNumberFormat="1" applyFont="1" applyBorder="1" applyAlignment="1">
      <alignment vertical="top"/>
    </xf>
    <xf numFmtId="165" fontId="5" fillId="0" borderId="15" xfId="0" applyNumberFormat="1" applyFont="1" applyBorder="1" applyAlignment="1">
      <alignment vertical="top"/>
    </xf>
    <xf numFmtId="165" fontId="8" fillId="0" borderId="14" xfId="0" applyNumberFormat="1" applyFont="1" applyBorder="1" applyAlignment="1">
      <alignment vertical="top"/>
    </xf>
    <xf numFmtId="4" fontId="8" fillId="0" borderId="14" xfId="0" applyNumberFormat="1" applyFont="1" applyBorder="1" applyAlignment="1">
      <alignment vertical="center" shrinkToFit="1"/>
    </xf>
    <xf numFmtId="168" fontId="5" fillId="0" borderId="14" xfId="0" applyNumberFormat="1" applyFont="1" applyBorder="1" applyAlignment="1"/>
    <xf numFmtId="0" fontId="9" fillId="0" borderId="14" xfId="0" applyFont="1" applyBorder="1" applyAlignment="1">
      <alignment horizontal="left" vertical="center" shrinkToFit="1"/>
    </xf>
    <xf numFmtId="165" fontId="9" fillId="0" borderId="14" xfId="0" applyNumberFormat="1" applyFont="1" applyBorder="1" applyAlignment="1">
      <alignment vertical="top"/>
    </xf>
    <xf numFmtId="165" fontId="9" fillId="0" borderId="15" xfId="0" applyNumberFormat="1" applyFont="1" applyBorder="1" applyAlignment="1">
      <alignment vertical="top"/>
    </xf>
    <xf numFmtId="165" fontId="10" fillId="0" borderId="14" xfId="0" applyNumberFormat="1" applyFont="1" applyBorder="1" applyAlignment="1">
      <alignment vertical="top"/>
    </xf>
    <xf numFmtId="4" fontId="10" fillId="0" borderId="14" xfId="0" applyNumberFormat="1" applyFont="1" applyBorder="1" applyAlignment="1">
      <alignment vertical="center" shrinkToFit="1"/>
    </xf>
    <xf numFmtId="0" fontId="11" fillId="0" borderId="0" xfId="0" applyFont="1" applyAlignment="1"/>
    <xf numFmtId="167" fontId="10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>
      <alignment vertical="top"/>
    </xf>
    <xf numFmtId="168" fontId="9" fillId="0" borderId="14" xfId="0" applyNumberFormat="1" applyFont="1" applyBorder="1" applyAlignment="1"/>
    <xf numFmtId="0" fontId="1" fillId="5" borderId="12" xfId="0" applyFont="1" applyFill="1" applyBorder="1" applyAlignment="1">
      <alignment vertical="center" shrinkToFit="1"/>
    </xf>
    <xf numFmtId="165" fontId="1" fillId="5" borderId="12" xfId="0" applyNumberFormat="1" applyFont="1" applyFill="1" applyBorder="1" applyAlignment="1">
      <alignment vertical="top"/>
    </xf>
    <xf numFmtId="166" fontId="7" fillId="5" borderId="12" xfId="0" applyNumberFormat="1" applyFont="1" applyFill="1" applyBorder="1" applyAlignment="1">
      <alignment vertical="top"/>
    </xf>
    <xf numFmtId="168" fontId="7" fillId="5" borderId="12" xfId="0" applyNumberFormat="1" applyFont="1" applyFill="1" applyBorder="1" applyAlignment="1">
      <alignment vertical="top"/>
    </xf>
    <xf numFmtId="168" fontId="8" fillId="0" borderId="6" xfId="0" applyNumberFormat="1" applyFont="1" applyBorder="1" applyAlignment="1">
      <alignment vertical="top"/>
    </xf>
    <xf numFmtId="0" fontId="9" fillId="0" borderId="14" xfId="0" applyFont="1" applyBorder="1" applyAlignment="1">
      <alignment vertical="center" shrinkToFit="1"/>
    </xf>
    <xf numFmtId="168" fontId="10" fillId="0" borderId="14" xfId="0" applyNumberFormat="1" applyFont="1" applyBorder="1" applyAlignment="1">
      <alignment vertical="top"/>
    </xf>
    <xf numFmtId="4" fontId="10" fillId="0" borderId="11" xfId="0" applyNumberFormat="1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168" fontId="10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>
      <alignment vertical="top"/>
    </xf>
    <xf numFmtId="168" fontId="9" fillId="0" borderId="11" xfId="0" applyNumberFormat="1" applyFont="1" applyBorder="1" applyAlignment="1"/>
    <xf numFmtId="0" fontId="5" fillId="0" borderId="1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72" fontId="12" fillId="0" borderId="0" xfId="0" applyNumberFormat="1" applyFont="1" applyAlignment="1">
      <alignment vertical="top"/>
    </xf>
    <xf numFmtId="169" fontId="5" fillId="0" borderId="14" xfId="0" applyNumberFormat="1" applyFont="1" applyBorder="1" applyAlignment="1">
      <alignment vertical="top"/>
    </xf>
    <xf numFmtId="170" fontId="10" fillId="0" borderId="14" xfId="0" applyNumberFormat="1" applyFont="1" applyBorder="1" applyAlignment="1">
      <alignment vertical="top"/>
    </xf>
    <xf numFmtId="4" fontId="11" fillId="0" borderId="0" xfId="0" applyNumberFormat="1" applyFont="1" applyAlignment="1"/>
    <xf numFmtId="165" fontId="7" fillId="5" borderId="12" xfId="0" applyNumberFormat="1" applyFont="1" applyFill="1" applyBorder="1" applyAlignment="1">
      <alignment vertical="top"/>
    </xf>
    <xf numFmtId="171" fontId="7" fillId="5" borderId="12" xfId="0" applyNumberFormat="1" applyFont="1" applyFill="1" applyBorder="1" applyAlignment="1">
      <alignment vertical="top"/>
    </xf>
    <xf numFmtId="4" fontId="8" fillId="0" borderId="17" xfId="0" applyNumberFormat="1" applyFont="1" applyBorder="1" applyAlignment="1">
      <alignment vertical="center" shrinkToFit="1"/>
    </xf>
    <xf numFmtId="165" fontId="10" fillId="0" borderId="11" xfId="0" applyNumberFormat="1" applyFont="1" applyBorder="1" applyAlignment="1">
      <alignment vertical="top"/>
    </xf>
    <xf numFmtId="171" fontId="1" fillId="5" borderId="12" xfId="0" applyNumberFormat="1" applyFont="1" applyFill="1" applyBorder="1" applyAlignment="1">
      <alignment vertical="top"/>
    </xf>
    <xf numFmtId="0" fontId="4" fillId="0" borderId="0" xfId="0" applyFont="1" applyAlignment="1"/>
    <xf numFmtId="164" fontId="1" fillId="0" borderId="7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1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right" vertical="center" shrinkToFit="1"/>
    </xf>
    <xf numFmtId="0" fontId="2" fillId="0" borderId="4" xfId="0" applyFont="1" applyBorder="1"/>
    <xf numFmtId="0" fontId="9" fillId="0" borderId="0" xfId="0" applyFont="1" applyAlignment="1">
      <alignment horizontal="left" vertical="center"/>
    </xf>
    <xf numFmtId="0" fontId="4" fillId="0" borderId="0" xfId="0" applyFont="1" applyAlignment="1"/>
    <xf numFmtId="0" fontId="1" fillId="3" borderId="6" xfId="0" applyFont="1" applyFill="1" applyBorder="1" applyAlignment="1">
      <alignment horizontal="center" vertical="center" shrinkToFit="1"/>
    </xf>
    <xf numFmtId="0" fontId="2" fillId="0" borderId="11" xfId="0" applyFont="1" applyBorder="1"/>
  </cellXfs>
  <cellStyles count="1">
    <cellStyle name="Normal" xfId="0" builtinId="0"/>
  </cellStyles>
  <dxfs count="1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800080"/>
      </font>
      <fill>
        <patternFill patternType="none"/>
      </fill>
    </dxf>
    <dxf>
      <font>
        <color rgb="FF800080"/>
      </font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ont>
        <color rgb="FFFF0000"/>
      </font>
      <fill>
        <patternFill patternType="solid">
          <fgColor rgb="FFFFFFFF"/>
          <bgColor rgb="FFFFFFFF"/>
        </patternFill>
      </fill>
    </dxf>
    <dxf>
      <fill>
        <patternFill patternType="none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00"/>
  <sheetViews>
    <sheetView tabSelected="1" zoomScale="110" zoomScaleNormal="110" workbookViewId="0">
      <selection sqref="A1:G1"/>
    </sheetView>
  </sheetViews>
  <sheetFormatPr defaultColWidth="12.625" defaultRowHeight="15" customHeight="1"/>
  <cols>
    <col min="1" max="1" width="40.125" style="62" customWidth="1"/>
    <col min="2" max="7" width="9" style="62" customWidth="1"/>
    <col min="8" max="8" width="3.375" style="62" customWidth="1"/>
    <col min="9" max="9" width="29.125" style="62" customWidth="1"/>
    <col min="10" max="10" width="9" style="62" customWidth="1"/>
    <col min="11" max="12" width="26.25" style="62" customWidth="1"/>
    <col min="13" max="25" width="8" style="62" customWidth="1"/>
    <col min="26" max="16384" width="12.625" style="62"/>
  </cols>
  <sheetData>
    <row r="1" spans="1:25" ht="21.75" customHeight="1">
      <c r="A1" s="66" t="s">
        <v>36</v>
      </c>
      <c r="B1" s="67"/>
      <c r="C1" s="67"/>
      <c r="D1" s="68"/>
      <c r="E1" s="67"/>
      <c r="F1" s="67"/>
      <c r="G1" s="6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69" t="s">
        <v>0</v>
      </c>
      <c r="B2" s="70"/>
      <c r="C2" s="70"/>
      <c r="D2" s="70"/>
      <c r="E2" s="70"/>
      <c r="F2" s="70"/>
      <c r="G2" s="7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73">
        <v>2559</v>
      </c>
      <c r="C3" s="73">
        <v>2560</v>
      </c>
      <c r="D3" s="73">
        <v>2561</v>
      </c>
      <c r="E3" s="3">
        <v>2561</v>
      </c>
      <c r="F3" s="3">
        <v>2562</v>
      </c>
      <c r="G3" s="3" t="s">
        <v>2</v>
      </c>
      <c r="H3" s="4"/>
      <c r="I3" s="4"/>
      <c r="J3" s="63">
        <v>241883</v>
      </c>
      <c r="K3" s="64"/>
      <c r="L3" s="65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74"/>
      <c r="C4" s="74"/>
      <c r="D4" s="74"/>
      <c r="E4" s="5" t="s">
        <v>37</v>
      </c>
      <c r="F4" s="5" t="s">
        <v>37</v>
      </c>
      <c r="G4" s="6" t="s">
        <v>35</v>
      </c>
      <c r="H4" s="4"/>
      <c r="I4" s="4"/>
      <c r="J4" s="7" t="s">
        <v>3</v>
      </c>
      <c r="K4" s="7" t="s">
        <v>32</v>
      </c>
      <c r="L4" s="8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4</v>
      </c>
      <c r="B5" s="10">
        <f t="shared" ref="B5:C5" si="0">SUM(B6+B18)</f>
        <v>1627.4</v>
      </c>
      <c r="C5" s="10">
        <f t="shared" si="0"/>
        <v>1596.6000000000001</v>
      </c>
      <c r="D5" s="10">
        <f t="shared" ref="D5:F5" si="1">SUM(D6+D18)</f>
        <v>1788.5</v>
      </c>
      <c r="E5" s="10">
        <f t="shared" si="1"/>
        <v>555.20000000000005</v>
      </c>
      <c r="F5" s="10">
        <f t="shared" si="1"/>
        <v>586</v>
      </c>
      <c r="G5" s="12">
        <f t="shared" ref="G5:G24" si="2">SUM(F5-E5)*100/E5</f>
        <v>5.5475504322766485</v>
      </c>
      <c r="H5" s="1"/>
      <c r="I5" s="9" t="s">
        <v>4</v>
      </c>
      <c r="J5" s="11">
        <f>SUM(J6+J18)</f>
        <v>145.6</v>
      </c>
      <c r="K5" s="12">
        <v>-1.22</v>
      </c>
      <c r="L5" s="12">
        <v>12.67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4" t="s">
        <v>5</v>
      </c>
      <c r="B6" s="15">
        <f t="shared" ref="B6:C6" si="3">SUM(B7+B13)</f>
        <v>1000.8000000000001</v>
      </c>
      <c r="C6" s="15">
        <f t="shared" si="3"/>
        <v>971.7</v>
      </c>
      <c r="D6" s="15">
        <f t="shared" ref="D6:F6" si="4">SUM(D7+D13)</f>
        <v>1163.2</v>
      </c>
      <c r="E6" s="15">
        <f t="shared" si="4"/>
        <v>362.9</v>
      </c>
      <c r="F6" s="15">
        <f t="shared" si="4"/>
        <v>383.70000000000005</v>
      </c>
      <c r="G6" s="12">
        <f t="shared" si="2"/>
        <v>5.7316065031689361</v>
      </c>
      <c r="H6" s="1"/>
      <c r="I6" s="14" t="s">
        <v>5</v>
      </c>
      <c r="J6" s="16">
        <f>SUM(J7+J13)</f>
        <v>94.6</v>
      </c>
      <c r="K6" s="12">
        <v>-2.87</v>
      </c>
      <c r="L6" s="12">
        <v>12.32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8" t="s">
        <v>6</v>
      </c>
      <c r="B7" s="19">
        <f t="shared" ref="B7:C7" si="5">SUM(B8:B12)</f>
        <v>715.2</v>
      </c>
      <c r="C7" s="19">
        <f t="shared" si="5"/>
        <v>677.7</v>
      </c>
      <c r="D7" s="19">
        <v>802.4</v>
      </c>
      <c r="E7" s="19">
        <f t="shared" ref="E7:F7" si="6">SUM(E8:E12)</f>
        <v>251.3</v>
      </c>
      <c r="F7" s="20">
        <f t="shared" si="6"/>
        <v>258.60000000000002</v>
      </c>
      <c r="G7" s="28">
        <f t="shared" si="2"/>
        <v>2.904894548348592</v>
      </c>
      <c r="H7" s="1"/>
      <c r="I7" s="18" t="s">
        <v>6</v>
      </c>
      <c r="J7" s="20">
        <v>62.5</v>
      </c>
      <c r="K7" s="54">
        <v>-14.14</v>
      </c>
      <c r="L7" s="54">
        <v>-2.1800000000000002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30" t="s">
        <v>10</v>
      </c>
      <c r="B8" s="31">
        <v>53.5</v>
      </c>
      <c r="C8" s="31">
        <v>85.4</v>
      </c>
      <c r="D8" s="31">
        <v>166.6</v>
      </c>
      <c r="E8" s="31">
        <v>48.7</v>
      </c>
      <c r="F8" s="36">
        <v>33.9</v>
      </c>
      <c r="G8" s="28">
        <f t="shared" si="2"/>
        <v>-30.390143737166333</v>
      </c>
      <c r="H8" s="35"/>
      <c r="I8" s="30" t="s">
        <v>10</v>
      </c>
      <c r="J8" s="55">
        <v>7.9</v>
      </c>
      <c r="K8" s="38">
        <v>-6.74</v>
      </c>
      <c r="L8" s="38">
        <v>-41.51</v>
      </c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</row>
    <row r="9" spans="1:25" ht="21.75" customHeight="1">
      <c r="A9" s="30" t="s">
        <v>13</v>
      </c>
      <c r="B9" s="31">
        <v>15.7</v>
      </c>
      <c r="C9" s="31">
        <v>13.8</v>
      </c>
      <c r="D9" s="31">
        <v>8.1999999999999993</v>
      </c>
      <c r="E9" s="31">
        <v>3.4</v>
      </c>
      <c r="F9" s="36">
        <v>2.4</v>
      </c>
      <c r="G9" s="28">
        <f t="shared" si="2"/>
        <v>-29.411764705882355</v>
      </c>
      <c r="H9" s="35"/>
      <c r="I9" s="30" t="s">
        <v>13</v>
      </c>
      <c r="J9" s="33">
        <v>0.6</v>
      </c>
      <c r="K9" s="38">
        <v>17.03</v>
      </c>
      <c r="L9" s="38">
        <v>-22.32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21.75" customHeight="1">
      <c r="A10" s="30" t="s">
        <v>14</v>
      </c>
      <c r="B10" s="31">
        <v>52.3</v>
      </c>
      <c r="C10" s="31">
        <v>55.5</v>
      </c>
      <c r="D10" s="31">
        <v>54</v>
      </c>
      <c r="E10" s="31">
        <v>19.600000000000001</v>
      </c>
      <c r="F10" s="36">
        <v>21.5</v>
      </c>
      <c r="G10" s="28">
        <f t="shared" si="2"/>
        <v>9.6938775510203996</v>
      </c>
      <c r="H10" s="35"/>
      <c r="I10" s="30" t="s">
        <v>14</v>
      </c>
      <c r="J10" s="33">
        <v>4.9000000000000004</v>
      </c>
      <c r="K10" s="38">
        <v>-23.5</v>
      </c>
      <c r="L10" s="38">
        <v>3.7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21.75" customHeight="1">
      <c r="A11" s="30" t="s">
        <v>16</v>
      </c>
      <c r="B11" s="31">
        <v>2.7</v>
      </c>
      <c r="C11" s="31">
        <v>3.5</v>
      </c>
      <c r="D11" s="31">
        <v>6.6</v>
      </c>
      <c r="E11" s="31">
        <v>2</v>
      </c>
      <c r="F11" s="36">
        <v>2.9</v>
      </c>
      <c r="G11" s="28">
        <f t="shared" si="2"/>
        <v>44.999999999999993</v>
      </c>
      <c r="H11" s="35"/>
      <c r="I11" s="30" t="s">
        <v>16</v>
      </c>
      <c r="J11" s="33">
        <v>0.8</v>
      </c>
      <c r="K11" s="38">
        <v>295.12</v>
      </c>
      <c r="L11" s="38">
        <v>8.86</v>
      </c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</row>
    <row r="12" spans="1:25" ht="21.75" customHeight="1">
      <c r="A12" s="30" t="s">
        <v>17</v>
      </c>
      <c r="B12" s="31">
        <v>591</v>
      </c>
      <c r="C12" s="31">
        <v>519.5</v>
      </c>
      <c r="D12" s="31">
        <v>567</v>
      </c>
      <c r="E12" s="31">
        <v>177.6</v>
      </c>
      <c r="F12" s="36">
        <v>197.9</v>
      </c>
      <c r="G12" s="28">
        <f t="shared" si="2"/>
        <v>11.430180180180187</v>
      </c>
      <c r="H12" s="35"/>
      <c r="I12" s="30" t="s">
        <v>17</v>
      </c>
      <c r="J12" s="33">
        <v>48.3</v>
      </c>
      <c r="K12" s="38">
        <v>-15.59</v>
      </c>
      <c r="L12" s="38">
        <v>9.32</v>
      </c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</row>
    <row r="13" spans="1:25" ht="21.75" customHeight="1">
      <c r="A13" s="24" t="s">
        <v>18</v>
      </c>
      <c r="B13" s="25">
        <f t="shared" ref="B13:C13" si="7">SUM(B14:B17)</f>
        <v>285.60000000000002</v>
      </c>
      <c r="C13" s="25">
        <f t="shared" si="7"/>
        <v>294</v>
      </c>
      <c r="D13" s="25">
        <v>360.8</v>
      </c>
      <c r="E13" s="25">
        <f t="shared" ref="E13:F13" si="8">SUM(E14:E17)</f>
        <v>111.6</v>
      </c>
      <c r="F13" s="27">
        <f t="shared" si="8"/>
        <v>125.10000000000001</v>
      </c>
      <c r="G13" s="28">
        <f t="shared" si="2"/>
        <v>12.0967741935484</v>
      </c>
      <c r="H13" s="1"/>
      <c r="I13" s="24" t="s">
        <v>18</v>
      </c>
      <c r="J13" s="27">
        <v>32.1</v>
      </c>
      <c r="K13" s="54">
        <v>30.87</v>
      </c>
      <c r="L13" s="54">
        <v>9.34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1.75" customHeight="1">
      <c r="A14" s="30" t="s">
        <v>11</v>
      </c>
      <c r="B14" s="31">
        <v>79.599999999999994</v>
      </c>
      <c r="C14" s="31">
        <v>78</v>
      </c>
      <c r="D14" s="31">
        <v>79.8</v>
      </c>
      <c r="E14" s="31">
        <v>30.5</v>
      </c>
      <c r="F14" s="36">
        <v>26.7</v>
      </c>
      <c r="G14" s="28">
        <f t="shared" si="2"/>
        <v>-12.459016393442624</v>
      </c>
      <c r="H14" s="35"/>
      <c r="I14" s="30" t="s">
        <v>11</v>
      </c>
      <c r="J14" s="33">
        <v>5.9</v>
      </c>
      <c r="K14" s="38">
        <v>4.2</v>
      </c>
      <c r="L14" s="38">
        <v>5.29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21.75" customHeight="1">
      <c r="A15" s="30" t="s">
        <v>19</v>
      </c>
      <c r="B15" s="31">
        <v>57.6</v>
      </c>
      <c r="C15" s="31">
        <v>51.9</v>
      </c>
      <c r="D15" s="31">
        <v>73.3</v>
      </c>
      <c r="E15" s="31">
        <v>19.7</v>
      </c>
      <c r="F15" s="36">
        <v>35.200000000000003</v>
      </c>
      <c r="G15" s="28">
        <f t="shared" si="2"/>
        <v>78.680203045685303</v>
      </c>
      <c r="H15" s="35"/>
      <c r="I15" s="30" t="s">
        <v>19</v>
      </c>
      <c r="J15" s="33">
        <v>10.5</v>
      </c>
      <c r="K15" s="38">
        <v>156.49</v>
      </c>
      <c r="L15" s="38">
        <v>17.899999999999999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21.75" customHeight="1">
      <c r="A16" s="30" t="s">
        <v>20</v>
      </c>
      <c r="B16" s="31">
        <v>52.9</v>
      </c>
      <c r="C16" s="31">
        <v>44.6</v>
      </c>
      <c r="D16" s="31">
        <v>42.2</v>
      </c>
      <c r="E16" s="31">
        <v>12.9</v>
      </c>
      <c r="F16" s="36">
        <v>12.4</v>
      </c>
      <c r="G16" s="28">
        <f t="shared" si="2"/>
        <v>-3.8759689922480618</v>
      </c>
      <c r="H16" s="35"/>
      <c r="I16" s="30" t="s">
        <v>20</v>
      </c>
      <c r="J16" s="33">
        <v>3</v>
      </c>
      <c r="K16" s="38">
        <v>-1.38</v>
      </c>
      <c r="L16" s="38">
        <v>-9.32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21.75" customHeight="1">
      <c r="A17" s="30" t="s">
        <v>21</v>
      </c>
      <c r="B17" s="31">
        <v>95.5</v>
      </c>
      <c r="C17" s="31">
        <v>119.5</v>
      </c>
      <c r="D17" s="31">
        <v>165.5</v>
      </c>
      <c r="E17" s="31">
        <v>48.5</v>
      </c>
      <c r="F17" s="36">
        <v>50.8</v>
      </c>
      <c r="G17" s="28">
        <f t="shared" si="2"/>
        <v>4.7422680412371072</v>
      </c>
      <c r="H17" s="56"/>
      <c r="I17" s="30" t="s">
        <v>21</v>
      </c>
      <c r="J17" s="33">
        <v>12.8</v>
      </c>
      <c r="K17" s="38">
        <v>8.42</v>
      </c>
      <c r="L17" s="38">
        <v>10.02</v>
      </c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5" ht="21.75" customHeight="1">
      <c r="A18" s="39" t="s">
        <v>15</v>
      </c>
      <c r="B18" s="40">
        <f t="shared" ref="B18:F18" si="9">SUM(B19)</f>
        <v>626.60000000000014</v>
      </c>
      <c r="C18" s="40">
        <f t="shared" si="9"/>
        <v>624.90000000000009</v>
      </c>
      <c r="D18" s="40">
        <f t="shared" si="9"/>
        <v>625.30000000000007</v>
      </c>
      <c r="E18" s="40">
        <f t="shared" si="9"/>
        <v>192.3</v>
      </c>
      <c r="F18" s="40">
        <f t="shared" si="9"/>
        <v>202.3</v>
      </c>
      <c r="G18" s="61">
        <f t="shared" si="2"/>
        <v>5.2002080083203328</v>
      </c>
      <c r="H18" s="1"/>
      <c r="I18" s="39" t="s">
        <v>15</v>
      </c>
      <c r="J18" s="57">
        <f t="shared" ref="J18:L18" si="10">SUM(J19)</f>
        <v>51</v>
      </c>
      <c r="K18" s="58">
        <f>K19</f>
        <v>2.08</v>
      </c>
      <c r="L18" s="58">
        <f t="shared" si="10"/>
        <v>11.76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18" t="s">
        <v>24</v>
      </c>
      <c r="B19" s="19">
        <f t="shared" ref="B19:C19" si="11">SUM(B20:B24)</f>
        <v>626.60000000000014</v>
      </c>
      <c r="C19" s="19">
        <f t="shared" si="11"/>
        <v>624.90000000000009</v>
      </c>
      <c r="D19" s="19">
        <v>625.30000000000007</v>
      </c>
      <c r="E19" s="19">
        <f t="shared" ref="E19:F19" si="12">SUM(E20:E24)</f>
        <v>192.3</v>
      </c>
      <c r="F19" s="20">
        <f t="shared" si="12"/>
        <v>202.3</v>
      </c>
      <c r="G19" s="28">
        <f t="shared" si="2"/>
        <v>5.2002080083203328</v>
      </c>
      <c r="H19" s="1"/>
      <c r="I19" s="18" t="s">
        <v>24</v>
      </c>
      <c r="J19" s="20">
        <v>51</v>
      </c>
      <c r="K19" s="54">
        <v>2.08</v>
      </c>
      <c r="L19" s="54">
        <v>11.76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44" t="s">
        <v>23</v>
      </c>
      <c r="B20" s="31">
        <v>26.7</v>
      </c>
      <c r="C20" s="31">
        <v>26.7</v>
      </c>
      <c r="D20" s="31">
        <v>18.8</v>
      </c>
      <c r="E20" s="31">
        <v>6</v>
      </c>
      <c r="F20" s="36">
        <v>5.4</v>
      </c>
      <c r="G20" s="28">
        <f t="shared" si="2"/>
        <v>-9.9999999999999947</v>
      </c>
      <c r="H20" s="1"/>
      <c r="I20" s="44" t="s">
        <v>23</v>
      </c>
      <c r="J20" s="33">
        <v>1.7</v>
      </c>
      <c r="K20" s="38">
        <v>30.35</v>
      </c>
      <c r="L20" s="38">
        <v>27.64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44" t="s">
        <v>28</v>
      </c>
      <c r="B21" s="31">
        <v>92.1</v>
      </c>
      <c r="C21" s="31">
        <v>91.2</v>
      </c>
      <c r="D21" s="31">
        <v>102.3</v>
      </c>
      <c r="E21" s="31">
        <v>36.799999999999997</v>
      </c>
      <c r="F21" s="36">
        <v>41.1</v>
      </c>
      <c r="G21" s="28">
        <f t="shared" si="2"/>
        <v>11.684782608695665</v>
      </c>
      <c r="H21" s="1"/>
      <c r="I21" s="44" t="s">
        <v>28</v>
      </c>
      <c r="J21" s="33">
        <v>10.8</v>
      </c>
      <c r="K21" s="38">
        <v>-9.8000000000000007</v>
      </c>
      <c r="L21" s="38">
        <v>13.18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44" t="s">
        <v>29</v>
      </c>
      <c r="B22" s="31">
        <v>272.8</v>
      </c>
      <c r="C22" s="31">
        <v>288.10000000000002</v>
      </c>
      <c r="D22" s="31">
        <v>301.3</v>
      </c>
      <c r="E22" s="31">
        <v>83.5</v>
      </c>
      <c r="F22" s="36">
        <v>82.1</v>
      </c>
      <c r="G22" s="28">
        <f t="shared" si="2"/>
        <v>-1.6766467065868331</v>
      </c>
      <c r="H22" s="1"/>
      <c r="I22" s="44" t="s">
        <v>29</v>
      </c>
      <c r="J22" s="33">
        <v>21.9</v>
      </c>
      <c r="K22" s="38">
        <v>26.4</v>
      </c>
      <c r="L22" s="38">
        <v>7.66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44" t="s">
        <v>27</v>
      </c>
      <c r="B23" s="31">
        <v>203.8</v>
      </c>
      <c r="C23" s="31">
        <v>186.2</v>
      </c>
      <c r="D23" s="31">
        <v>173.3</v>
      </c>
      <c r="E23" s="31">
        <v>57.2</v>
      </c>
      <c r="F23" s="36">
        <v>61.4</v>
      </c>
      <c r="G23" s="28">
        <f t="shared" si="2"/>
        <v>7.3426573426573345</v>
      </c>
      <c r="H23" s="1"/>
      <c r="I23" s="44" t="s">
        <v>27</v>
      </c>
      <c r="J23" s="33">
        <v>13.8</v>
      </c>
      <c r="K23" s="38">
        <v>-10.71</v>
      </c>
      <c r="L23" s="38">
        <v>9.6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44" t="s">
        <v>31</v>
      </c>
      <c r="B24" s="31">
        <v>31.2</v>
      </c>
      <c r="C24" s="31">
        <v>32.700000000000003</v>
      </c>
      <c r="D24" s="31">
        <v>29.6</v>
      </c>
      <c r="E24" s="31">
        <v>8.8000000000000007</v>
      </c>
      <c r="F24" s="36">
        <v>12.3</v>
      </c>
      <c r="G24" s="59">
        <f t="shared" si="2"/>
        <v>39.772727272727266</v>
      </c>
      <c r="H24" s="1"/>
      <c r="I24" s="47" t="s">
        <v>31</v>
      </c>
      <c r="J24" s="60">
        <v>2.7</v>
      </c>
      <c r="K24" s="50">
        <v>-28.42</v>
      </c>
      <c r="L24" s="50">
        <v>54.77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51" t="s">
        <v>30</v>
      </c>
      <c r="B25" s="51"/>
      <c r="C25" s="51"/>
      <c r="D25" s="51"/>
      <c r="E25" s="51"/>
      <c r="F25" s="51"/>
      <c r="G25" s="52"/>
      <c r="H25" s="1"/>
      <c r="I25" s="53"/>
      <c r="J25" s="53"/>
      <c r="K25" s="5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71" t="s">
        <v>34</v>
      </c>
      <c r="B26" s="72"/>
      <c r="C26" s="72"/>
      <c r="D26" s="72"/>
      <c r="E26" s="72"/>
      <c r="F26" s="72"/>
      <c r="G26" s="7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J3:L3"/>
    <mergeCell ref="A1:G1"/>
    <mergeCell ref="A2:G2"/>
    <mergeCell ref="A26:G26"/>
    <mergeCell ref="B3:B4"/>
    <mergeCell ref="C3:C4"/>
    <mergeCell ref="D3:D4"/>
  </mergeCells>
  <conditionalFormatting sqref="F7:G17 G19:G24">
    <cfRule type="cellIs" dxfId="14" priority="8" operator="lessThan">
      <formula>0</formula>
    </cfRule>
  </conditionalFormatting>
  <conditionalFormatting sqref="F19:G24">
    <cfRule type="cellIs" dxfId="13" priority="9" operator="lessThan">
      <formula>0</formula>
    </cfRule>
  </conditionalFormatting>
  <conditionalFormatting sqref="E7">
    <cfRule type="cellIs" dxfId="12" priority="7" operator="lessThan">
      <formula>0</formula>
    </cfRule>
  </conditionalFormatting>
  <conditionalFormatting sqref="E13">
    <cfRule type="cellIs" dxfId="11" priority="6" operator="lessThan">
      <formula>0</formula>
    </cfRule>
  </conditionalFormatting>
  <conditionalFormatting sqref="E19">
    <cfRule type="cellIs" dxfId="10" priority="5" operator="lessThan">
      <formula>0</formula>
    </cfRule>
  </conditionalFormatting>
  <conditionalFormatting sqref="G5:G17 G19:G24">
    <cfRule type="cellIs" dxfId="9" priority="4" operator="lessThan">
      <formula>0</formula>
    </cfRule>
  </conditionalFormatting>
  <conditionalFormatting sqref="K5:L24">
    <cfRule type="cellIs" dxfId="8" priority="3" operator="lessThan">
      <formula>0</formula>
    </cfRule>
  </conditionalFormatting>
  <conditionalFormatting sqref="F13">
    <cfRule type="cellIs" dxfId="7" priority="2" operator="lessThan">
      <formula>0</formula>
    </cfRule>
  </conditionalFormatting>
  <conditionalFormatting sqref="E13">
    <cfRule type="cellIs" dxfId="6" priority="1" operator="lessThan">
      <formula>0</formula>
    </cfRule>
  </conditionalFormatting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zoomScale="110" zoomScaleNormal="110" workbookViewId="0">
      <selection sqref="A1:G1"/>
    </sheetView>
  </sheetViews>
  <sheetFormatPr defaultColWidth="12.625" defaultRowHeight="15" customHeight="1"/>
  <cols>
    <col min="1" max="1" width="40.375" style="2" customWidth="1"/>
    <col min="2" max="7" width="9" style="2" customWidth="1"/>
    <col min="8" max="8" width="3.375" style="2" customWidth="1"/>
    <col min="9" max="9" width="29.125" style="2" customWidth="1"/>
    <col min="10" max="10" width="9" style="2" customWidth="1"/>
    <col min="11" max="11" width="20" style="2" customWidth="1"/>
    <col min="12" max="12" width="31.25" style="2" customWidth="1"/>
    <col min="13" max="25" width="8" style="2" customWidth="1"/>
    <col min="26" max="16384" width="12.625" style="2"/>
  </cols>
  <sheetData>
    <row r="1" spans="1:25" ht="21.75" customHeight="1">
      <c r="A1" s="66" t="s">
        <v>38</v>
      </c>
      <c r="B1" s="67"/>
      <c r="C1" s="67"/>
      <c r="D1" s="68"/>
      <c r="E1" s="67"/>
      <c r="F1" s="67"/>
      <c r="G1" s="6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75" customHeight="1">
      <c r="A2" s="69" t="s">
        <v>0</v>
      </c>
      <c r="B2" s="70"/>
      <c r="C2" s="70"/>
      <c r="D2" s="70"/>
      <c r="E2" s="70"/>
      <c r="F2" s="70"/>
      <c r="G2" s="7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1.75" customHeight="1">
      <c r="A3" s="3" t="s">
        <v>1</v>
      </c>
      <c r="B3" s="73">
        <v>2559</v>
      </c>
      <c r="C3" s="73">
        <v>2560</v>
      </c>
      <c r="D3" s="73">
        <v>2561</v>
      </c>
      <c r="E3" s="3">
        <v>2561</v>
      </c>
      <c r="F3" s="3">
        <v>2562</v>
      </c>
      <c r="G3" s="3" t="s">
        <v>2</v>
      </c>
      <c r="H3" s="4"/>
      <c r="I3" s="4"/>
      <c r="J3" s="63">
        <v>241883</v>
      </c>
      <c r="K3" s="64"/>
      <c r="L3" s="65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4.75" customHeight="1">
      <c r="A4" s="5"/>
      <c r="B4" s="74"/>
      <c r="C4" s="74"/>
      <c r="D4" s="74"/>
      <c r="E4" s="5" t="s">
        <v>37</v>
      </c>
      <c r="F4" s="5" t="s">
        <v>37</v>
      </c>
      <c r="G4" s="6" t="s">
        <v>35</v>
      </c>
      <c r="H4" s="4"/>
      <c r="I4" s="4"/>
      <c r="J4" s="7" t="s">
        <v>3</v>
      </c>
      <c r="K4" s="7" t="s">
        <v>32</v>
      </c>
      <c r="L4" s="8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1.75" customHeight="1">
      <c r="A5" s="9" t="s">
        <v>4</v>
      </c>
      <c r="B5" s="10">
        <f t="shared" ref="B5:F5" si="0">SUM(B6+B11)</f>
        <v>1518.5</v>
      </c>
      <c r="C5" s="10">
        <f t="shared" si="0"/>
        <v>1698.9</v>
      </c>
      <c r="D5" s="10">
        <f t="shared" ref="D5" si="1">SUM(D6+D11)</f>
        <v>1964.7</v>
      </c>
      <c r="E5" s="10">
        <f t="shared" si="0"/>
        <v>645.4</v>
      </c>
      <c r="F5" s="11">
        <f t="shared" si="0"/>
        <v>669.2</v>
      </c>
      <c r="G5" s="12">
        <f t="shared" ref="G5:G16" si="2">SUM(F5-E5)*100/E5</f>
        <v>3.6876355748373211</v>
      </c>
      <c r="H5" s="1"/>
      <c r="I5" s="9" t="s">
        <v>4</v>
      </c>
      <c r="J5" s="13">
        <f>SUM(J6+J11)</f>
        <v>183.3</v>
      </c>
      <c r="K5" s="12">
        <v>16.829999999999998</v>
      </c>
      <c r="L5" s="12">
        <v>-0.22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1.75" customHeight="1">
      <c r="A6" s="14" t="s">
        <v>5</v>
      </c>
      <c r="B6" s="15">
        <f t="shared" ref="B6:F6" si="3">SUM(B7+B8)</f>
        <v>1131.9000000000001</v>
      </c>
      <c r="C6" s="15">
        <f t="shared" si="3"/>
        <v>1305.8</v>
      </c>
      <c r="D6" s="15">
        <f t="shared" ref="D6" si="4">SUM(D7+D8)</f>
        <v>1423.7</v>
      </c>
      <c r="E6" s="15">
        <f t="shared" si="3"/>
        <v>479.3</v>
      </c>
      <c r="F6" s="16">
        <f t="shared" si="3"/>
        <v>456.4</v>
      </c>
      <c r="G6" s="12">
        <f t="shared" si="2"/>
        <v>-4.7778009597329509</v>
      </c>
      <c r="H6" s="1"/>
      <c r="I6" s="14" t="s">
        <v>5</v>
      </c>
      <c r="J6" s="17">
        <f>SUM(J7+J8)</f>
        <v>131.80000000000001</v>
      </c>
      <c r="K6" s="12">
        <v>21.59</v>
      </c>
      <c r="L6" s="12">
        <v>-8.9600000000000009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1.75" customHeight="1">
      <c r="A7" s="18" t="s">
        <v>7</v>
      </c>
      <c r="B7" s="19">
        <v>706.2</v>
      </c>
      <c r="C7" s="19">
        <v>863.3</v>
      </c>
      <c r="D7" s="19">
        <v>899</v>
      </c>
      <c r="E7" s="19">
        <v>326.10000000000002</v>
      </c>
      <c r="F7" s="20">
        <v>274.2</v>
      </c>
      <c r="G7" s="21">
        <f t="shared" si="2"/>
        <v>-15.915363385464591</v>
      </c>
      <c r="H7" s="1"/>
      <c r="I7" s="18" t="s">
        <v>8</v>
      </c>
      <c r="J7" s="22">
        <v>92</v>
      </c>
      <c r="K7" s="23">
        <v>39.18</v>
      </c>
      <c r="L7" s="23">
        <v>-16.53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1.75" customHeight="1">
      <c r="A8" s="24" t="s">
        <v>9</v>
      </c>
      <c r="B8" s="25">
        <f t="shared" ref="B8:F8" si="5">SUM(B9+B10)</f>
        <v>425.70000000000005</v>
      </c>
      <c r="C8" s="26">
        <f t="shared" si="5"/>
        <v>442.5</v>
      </c>
      <c r="D8" s="25">
        <f t="shared" ref="D8" si="6">SUM(D9+D10)</f>
        <v>524.70000000000005</v>
      </c>
      <c r="E8" s="25">
        <f t="shared" si="5"/>
        <v>153.19999999999999</v>
      </c>
      <c r="F8" s="27">
        <f t="shared" si="5"/>
        <v>182.2</v>
      </c>
      <c r="G8" s="28">
        <f t="shared" si="2"/>
        <v>18.929503916449086</v>
      </c>
      <c r="H8" s="1"/>
      <c r="I8" s="24" t="s">
        <v>9</v>
      </c>
      <c r="J8" s="22">
        <v>39.799999999999997</v>
      </c>
      <c r="K8" s="23">
        <v>-5.99</v>
      </c>
      <c r="L8" s="29">
        <v>14.82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1.75" customHeight="1">
      <c r="A9" s="30" t="s">
        <v>11</v>
      </c>
      <c r="B9" s="31">
        <v>104.6</v>
      </c>
      <c r="C9" s="32">
        <v>109.5</v>
      </c>
      <c r="D9" s="31">
        <v>110.7</v>
      </c>
      <c r="E9" s="25">
        <v>31.1</v>
      </c>
      <c r="F9" s="33">
        <v>39.5</v>
      </c>
      <c r="G9" s="34">
        <f t="shared" si="2"/>
        <v>27.0096463022508</v>
      </c>
      <c r="H9" s="35"/>
      <c r="I9" s="30" t="s">
        <v>11</v>
      </c>
      <c r="J9" s="36">
        <v>9.6</v>
      </c>
      <c r="K9" s="37">
        <v>2.61</v>
      </c>
      <c r="L9" s="38">
        <v>23.03</v>
      </c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21.75" customHeight="1">
      <c r="A10" s="30" t="s">
        <v>12</v>
      </c>
      <c r="B10" s="31">
        <v>321.10000000000002</v>
      </c>
      <c r="C10" s="31">
        <v>333</v>
      </c>
      <c r="D10" s="31">
        <v>414</v>
      </c>
      <c r="E10" s="25">
        <v>122.1</v>
      </c>
      <c r="F10" s="33">
        <v>142.69999999999999</v>
      </c>
      <c r="G10" s="34">
        <f t="shared" si="2"/>
        <v>16.871416871416869</v>
      </c>
      <c r="H10" s="35"/>
      <c r="I10" s="30" t="s">
        <v>12</v>
      </c>
      <c r="J10" s="36">
        <v>30.2</v>
      </c>
      <c r="K10" s="37">
        <v>-8.43</v>
      </c>
      <c r="L10" s="38">
        <v>12.44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</row>
    <row r="11" spans="1:25" ht="21.75" customHeight="1">
      <c r="A11" s="39" t="s">
        <v>15</v>
      </c>
      <c r="B11" s="40">
        <f t="shared" ref="B11:F11" si="7">SUM(B12)</f>
        <v>386.59999999999997</v>
      </c>
      <c r="C11" s="40">
        <f t="shared" si="7"/>
        <v>393.1</v>
      </c>
      <c r="D11" s="40">
        <v>541</v>
      </c>
      <c r="E11" s="40">
        <f t="shared" si="7"/>
        <v>166.1</v>
      </c>
      <c r="F11" s="40">
        <f t="shared" si="7"/>
        <v>212.8</v>
      </c>
      <c r="G11" s="61">
        <f t="shared" si="2"/>
        <v>28.115593016255279</v>
      </c>
      <c r="H11" s="1"/>
      <c r="I11" s="39" t="s">
        <v>15</v>
      </c>
      <c r="J11" s="41">
        <f t="shared" ref="J11:L11" si="8">SUM(J12)</f>
        <v>51.5</v>
      </c>
      <c r="K11" s="42">
        <f t="shared" si="8"/>
        <v>6.11</v>
      </c>
      <c r="L11" s="42">
        <f t="shared" si="8"/>
        <v>32.24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1.75" customHeight="1">
      <c r="A12" s="18" t="s">
        <v>22</v>
      </c>
      <c r="B12" s="19">
        <f t="shared" ref="B12:F12" si="9">SUM(B13:B16)</f>
        <v>386.59999999999997</v>
      </c>
      <c r="C12" s="19">
        <f t="shared" si="9"/>
        <v>393.1</v>
      </c>
      <c r="D12" s="19">
        <v>541</v>
      </c>
      <c r="E12" s="19">
        <f t="shared" si="9"/>
        <v>166.1</v>
      </c>
      <c r="F12" s="20">
        <f t="shared" si="9"/>
        <v>212.8</v>
      </c>
      <c r="G12" s="21">
        <f t="shared" si="2"/>
        <v>28.115593016255279</v>
      </c>
      <c r="H12" s="1"/>
      <c r="I12" s="18" t="s">
        <v>22</v>
      </c>
      <c r="J12" s="43">
        <v>51.5</v>
      </c>
      <c r="K12" s="23">
        <v>6.11</v>
      </c>
      <c r="L12" s="29">
        <v>32.24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1.75" customHeight="1">
      <c r="A13" s="44" t="s">
        <v>23</v>
      </c>
      <c r="B13" s="31">
        <v>83.6</v>
      </c>
      <c r="C13" s="32">
        <v>92.4</v>
      </c>
      <c r="D13" s="32">
        <v>138.4</v>
      </c>
      <c r="E13" s="25">
        <v>41.1</v>
      </c>
      <c r="F13" s="33">
        <v>58.4</v>
      </c>
      <c r="G13" s="34">
        <f t="shared" si="2"/>
        <v>42.092457420924568</v>
      </c>
      <c r="H13" s="35"/>
      <c r="I13" s="44" t="s">
        <v>23</v>
      </c>
      <c r="J13" s="45">
        <v>13.2</v>
      </c>
      <c r="K13" s="37">
        <v>-1.1599999999999999</v>
      </c>
      <c r="L13" s="38">
        <v>45.91</v>
      </c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5" ht="21.75" customHeight="1">
      <c r="A14" s="44" t="s">
        <v>25</v>
      </c>
      <c r="B14" s="31">
        <v>72.3</v>
      </c>
      <c r="C14" s="32">
        <v>68</v>
      </c>
      <c r="D14" s="32">
        <v>87.9</v>
      </c>
      <c r="E14" s="25">
        <v>27.7</v>
      </c>
      <c r="F14" s="33">
        <v>33</v>
      </c>
      <c r="G14" s="34">
        <f t="shared" si="2"/>
        <v>19.133574007220222</v>
      </c>
      <c r="H14" s="35"/>
      <c r="I14" s="44" t="s">
        <v>25</v>
      </c>
      <c r="J14" s="45">
        <v>7.6</v>
      </c>
      <c r="K14" s="37">
        <v>-0.65</v>
      </c>
      <c r="L14" s="38">
        <v>46.81</v>
      </c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5" ht="21.75" customHeight="1">
      <c r="A15" s="44" t="s">
        <v>26</v>
      </c>
      <c r="B15" s="31">
        <v>82.2</v>
      </c>
      <c r="C15" s="32">
        <v>74.599999999999994</v>
      </c>
      <c r="D15" s="32">
        <v>101.6</v>
      </c>
      <c r="E15" s="25">
        <v>29.9</v>
      </c>
      <c r="F15" s="33">
        <v>43</v>
      </c>
      <c r="G15" s="34">
        <f t="shared" si="2"/>
        <v>43.812709030100343</v>
      </c>
      <c r="H15" s="35"/>
      <c r="I15" s="44" t="s">
        <v>26</v>
      </c>
      <c r="J15" s="45">
        <v>11.3</v>
      </c>
      <c r="K15" s="37">
        <v>18.86</v>
      </c>
      <c r="L15" s="38">
        <v>69.27</v>
      </c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5" ht="21.75" customHeight="1">
      <c r="A16" s="44" t="s">
        <v>27</v>
      </c>
      <c r="B16" s="31">
        <v>148.5</v>
      </c>
      <c r="C16" s="31">
        <v>158.1</v>
      </c>
      <c r="D16" s="31">
        <v>213.1</v>
      </c>
      <c r="E16" s="25">
        <v>67.400000000000006</v>
      </c>
      <c r="F16" s="33">
        <v>78.400000000000006</v>
      </c>
      <c r="G16" s="46">
        <f t="shared" si="2"/>
        <v>16.320474777448069</v>
      </c>
      <c r="H16" s="35"/>
      <c r="I16" s="47" t="s">
        <v>27</v>
      </c>
      <c r="J16" s="48">
        <v>19.399999999999999</v>
      </c>
      <c r="K16" s="49">
        <v>7.66</v>
      </c>
      <c r="L16" s="50">
        <v>7.48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5" ht="21.75" customHeight="1">
      <c r="A17" s="51" t="s">
        <v>30</v>
      </c>
      <c r="B17" s="51"/>
      <c r="C17" s="51"/>
      <c r="D17" s="51"/>
      <c r="E17" s="51"/>
      <c r="F17" s="51"/>
      <c r="G17" s="52"/>
      <c r="H17" s="1"/>
      <c r="I17" s="53"/>
      <c r="J17" s="53"/>
      <c r="K17" s="5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1.75" customHeight="1">
      <c r="A18" s="71" t="s">
        <v>34</v>
      </c>
      <c r="B18" s="72"/>
      <c r="C18" s="72"/>
      <c r="D18" s="72"/>
      <c r="E18" s="72"/>
      <c r="F18" s="72"/>
      <c r="G18" s="7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1.75" customHeight="1">
      <c r="A19" s="4"/>
      <c r="B19" s="4"/>
      <c r="C19" s="4"/>
      <c r="D19" s="4"/>
      <c r="E19" s="4"/>
      <c r="F19" s="4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1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1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1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1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1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1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1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1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1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1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1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1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1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1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1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1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1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1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1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1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1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1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1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1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1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1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1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1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1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1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1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1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1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1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1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1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1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1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1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1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1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1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1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1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1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1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1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1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1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1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1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1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1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1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1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1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1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1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1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1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1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1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1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1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1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1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1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1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1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1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1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1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1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1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1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1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1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1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1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1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1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1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1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1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1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1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1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1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1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1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1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7">
    <mergeCell ref="A18:G18"/>
    <mergeCell ref="J3:L3"/>
    <mergeCell ref="A1:G1"/>
    <mergeCell ref="A2:G2"/>
    <mergeCell ref="B3:B4"/>
    <mergeCell ref="C3:C4"/>
    <mergeCell ref="D3:D4"/>
  </mergeCells>
  <conditionalFormatting sqref="F7:G10 F12:G16">
    <cfRule type="cellIs" dxfId="5" priority="7" operator="lessThan">
      <formula>0</formula>
    </cfRule>
  </conditionalFormatting>
  <conditionalFormatting sqref="D7:D10">
    <cfRule type="cellIs" dxfId="4" priority="6" operator="lessThan">
      <formula>0</formula>
    </cfRule>
  </conditionalFormatting>
  <conditionalFormatting sqref="K7:K16">
    <cfRule type="cellIs" dxfId="3" priority="5" operator="lessThan">
      <formula>0</formula>
    </cfRule>
  </conditionalFormatting>
  <conditionalFormatting sqref="G7">
    <cfRule type="cellIs" dxfId="2" priority="3" operator="lessThan">
      <formula>0</formula>
    </cfRule>
  </conditionalFormatting>
  <conditionalFormatting sqref="K5:L6">
    <cfRule type="cellIs" dxfId="1" priority="2" operator="lessThan">
      <formula>0</formula>
    </cfRule>
  </conditionalFormatting>
  <conditionalFormatting sqref="G6">
    <cfRule type="cellIs" dxfId="0" priority="1" operator="lessThan">
      <formula>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ส่งออก</vt:lpstr>
      <vt:lpstr>นำเข้า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Issarate Wongsatiensophon</dc:creator>
  <cp:lastModifiedBy>issarate</cp:lastModifiedBy>
  <dcterms:created xsi:type="dcterms:W3CDTF">2019-02-25T08:34:04Z</dcterms:created>
  <dcterms:modified xsi:type="dcterms:W3CDTF">2019-05-27T03:07:35Z</dcterms:modified>
</cp:coreProperties>
</file>