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E6B70B40-92D0-47EE-874E-2B1AB044C5C0}" xr6:coauthVersionLast="47" xr6:coauthVersionMax="47" xr10:uidLastSave="{00000000-0000-0000-0000-000000000000}"/>
  <bookViews>
    <workbookView xWindow="13590" yWindow="225" windowWidth="15030" windowHeight="15360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B22" i="2" l="1"/>
  <c r="D16" i="2"/>
  <c r="E16" i="2"/>
  <c r="D12" i="2"/>
  <c r="E12" i="2"/>
  <c r="D7" i="2"/>
  <c r="E7" i="2"/>
  <c r="C9" i="3"/>
  <c r="C7" i="2"/>
  <c r="C16" i="2"/>
  <c r="B9" i="3"/>
  <c r="B16" i="2"/>
  <c r="C12" i="2"/>
  <c r="B12" i="2"/>
  <c r="B7" i="2"/>
  <c r="E22" i="2" l="1"/>
  <c r="D22" i="2"/>
  <c r="C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<sst xmlns="http://schemas.openxmlformats.org/spreadsheetml/2006/main" count="57" uniqueCount="41">
  <si>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</si>
  <si>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</si>
  <si>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</si>
  <si>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</si>
  <si>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</si>
  <si>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</si>
  <si>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</si>
  <si>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</si>
  <si>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</si>
  <si>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</si>
  <si>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</si>
  <si>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</si>
  <si>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</si>
  <si>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</si>
  <si>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</si>
  <si>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</si>
  <si>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</si>
  <si>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</si>
  <si>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</si>
  <si>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</si>
  <si>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</si>
  <si>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2. เครื่องทองหรือเครื่องเงินและส่วนประกอบ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</si>
  <si>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</si>
  <si>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</si>
  <si>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</si>
  <si>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</si>
  <si>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</si>
  <si>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ระหว่างเดือนมกราคม-กุมภาพันธ์ ปี 2568 และปี 2569</t>
    </r>
  </si>
  <si>
    <t>กุมภาพันธ์ 2569</t>
  </si>
  <si>
    <t>มกราคม-กุมภาพันธ์ 2569</t>
  </si>
  <si>
    <t xml:space="preserve"> ก.พ./ม.ค. 69</t>
  </si>
  <si>
    <t>ม.ค.-ก.พ. 69/68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</si>
  <si>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ระหว่างเดือนมกราคม-กุมภาพันธ์ ปี 2568 และปี 2569</t>
    </r>
  </si>
  <si>
    <t>ม.ค.-ก.พ. 68</t>
  </si>
  <si>
    <t>ม.ค.-ก.พ. 69</t>
  </si>
  <si>
    <t>5. เพชร</t>
  </si>
  <si>
    <t>5.1 เพชรก้อน</t>
  </si>
  <si>
    <t>5.2 เพชรเจียระไน</t>
  </si>
  <si>
    <t>5.3 อื่น ๆ</t>
  </si>
  <si>
    <t>6. โลหะเงิน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</si>
  <si>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มูลค่าการส่งออกสุทธิของสินค้าอัญมณีและเครื่องประดับไทยระหว่างเดือนมกราคม-กุมภาพันธ์ ปี 2568 และปี 2569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</si>
</sst>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9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  <font>
      <b/>
      <sz val="12"/>
      <color rgb="FFFF0000"/>
      <name val="Prompt"/>
      <charset val="222"/>
    </font>
    <font>
      <b/>
      <sz val="10"/>
      <color rgb="FF000000"/>
      <name val="Arial"/>
      <family val="2"/>
      <scheme val="minor"/>
    </font>
    <font>
      <b/>
      <sz val="12"/>
      <color rgb="FF000000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8" fillId="0" borderId="6" xfId="0" applyNumberFormat="1" applyFont="1" applyBorder="1"/>
    <xf numFmtId="4" fontId="1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4" fontId="15" fillId="0" borderId="6" xfId="0" applyNumberFormat="1" applyFont="1" applyBorder="1"/>
    <xf numFmtId="4" fontId="8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4" fillId="0" borderId="6" xfId="0" applyNumberFormat="1" applyFont="1" applyBorder="1"/>
    <xf numFmtId="4" fontId="9" fillId="0" borderId="6" xfId="0" applyNumberFormat="1" applyFont="1" applyBorder="1"/>
    <xf numFmtId="4" fontId="15" fillId="0" borderId="4" xfId="0" applyNumberFormat="1" applyFont="1" applyBorder="1" applyAlignment="1">
      <alignment vertical="center"/>
    </xf>
    <xf numFmtId="0" fontId="11" fillId="0" borderId="6" xfId="0" applyFont="1" applyBorder="1"/>
    <xf numFmtId="4" fontId="16" fillId="0" borderId="6" xfId="0" applyNumberFormat="1" applyFont="1" applyBorder="1"/>
    <xf numFmtId="0" fontId="11" fillId="0" borderId="0" xfId="0" applyFont="1"/>
    <xf numFmtId="0" fontId="17" fillId="0" borderId="0" xfId="0" applyFont="1"/>
    <xf numFmtId="4" fontId="16" fillId="0" borderId="4" xfId="0" applyNumberFormat="1" applyFont="1" applyBorder="1"/>
    <xf numFmtId="4" fontId="11" fillId="0" borderId="1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11" fillId="0" borderId="4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2" fontId="14" fillId="3" borderId="5" xfId="0" applyNumberFormat="1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vertical="center"/>
    </xf>
    <xf numFmtId="0" fontId="12" fillId="0" borderId="0" xfId="0" applyFont="1"/>
    <xf numFmtId="4" fontId="18" fillId="0" borderId="6" xfId="0" applyNumberFormat="1" applyFont="1" applyBorder="1"/>
    <xf numFmtId="4" fontId="11" fillId="0" borderId="6" xfId="0" applyNumberFormat="1" applyFont="1" applyBorder="1" applyAlignment="1">
      <alignment horizontal="right"/>
    </xf>
    <xf numFmtId="4" fontId="16" fillId="0" borderId="6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horizontal="right"/>
    </xf>
    <xf numFmtId="4" fontId="16" fillId="4" borderId="5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58" t="s">
        <v>0</v>
      </c>
      <c r="B3" s="61" t="s">
        <v>28</v>
      </c>
      <c r="C3" s="62"/>
      <c r="D3" s="63" t="s">
        <v>29</v>
      </c>
      <c r="E3" s="6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9"/>
      <c r="B4" s="64" t="s">
        <v>4</v>
      </c>
      <c r="C4" s="34" t="s">
        <v>20</v>
      </c>
      <c r="D4" s="64" t="s">
        <v>4</v>
      </c>
      <c r="E4" s="34" t="s">
        <v>20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60"/>
      <c r="B5" s="65"/>
      <c r="C5" s="35" t="s">
        <v>30</v>
      </c>
      <c r="D5" s="65"/>
      <c r="E5" s="35" t="s">
        <v>31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2727.77</v>
      </c>
      <c r="C6" s="69">
        <v>-40.26</v>
      </c>
      <c r="D6" s="39">
        <v>7293.97</v>
      </c>
      <c r="E6" s="38">
        <v>18.920000000000002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1624.04</v>
      </c>
      <c r="C7" s="70">
        <v>-10.18</v>
      </c>
      <c r="D7" s="40">
        <v>3432.16</v>
      </c>
      <c r="E7" s="70">
        <v>-14.88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8.42578125" customWidth="1"/>
    <col min="2" max="5" width="21.7109375" customWidth="1"/>
    <col min="6" max="6" width="22.7109375" customWidth="1"/>
  </cols>
  <sheetData>
    <row r="1" spans="1:26" ht="22.5" customHeight="1" x14ac:dyDescent="0.45">
      <c r="A1" s="7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8" t="s">
        <v>0</v>
      </c>
      <c r="B3" s="63" t="s">
        <v>4</v>
      </c>
      <c r="C3" s="62"/>
      <c r="D3" s="63" t="s">
        <v>5</v>
      </c>
      <c r="E3" s="62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0"/>
      <c r="B4" s="37" t="s">
        <v>33</v>
      </c>
      <c r="C4" s="37" t="s">
        <v>34</v>
      </c>
      <c r="D4" s="37" t="s">
        <v>33</v>
      </c>
      <c r="E4" s="37" t="s">
        <v>34</v>
      </c>
      <c r="F4" s="41" t="s">
        <v>31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2101.5</v>
      </c>
      <c r="C5" s="55">
        <v>3861.81</v>
      </c>
      <c r="D5" s="55">
        <v>34.26</v>
      </c>
      <c r="E5" s="55">
        <v>52.95</v>
      </c>
      <c r="F5" s="12">
        <v>83.76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2.5" customHeight="1" x14ac:dyDescent="0.2">
      <c r="A6" s="42" t="s">
        <v>21</v>
      </c>
      <c r="B6" s="14">
        <v>0.63</v>
      </c>
      <c r="C6" s="56">
        <v>1303.49</v>
      </c>
      <c r="D6" s="56">
        <v>0.01</v>
      </c>
      <c r="E6" s="56">
        <v>17.87</v>
      </c>
      <c r="F6" s="14">
        <v>206370.43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2.5" customHeight="1" x14ac:dyDescent="0.2">
      <c r="A7" s="42" t="s">
        <v>22</v>
      </c>
      <c r="B7" s="14">
        <f t="shared" ref="B7:E7" si="0">SUM(B8:B11)</f>
        <v>837.45</v>
      </c>
      <c r="C7" s="56">
        <f t="shared" si="0"/>
        <v>1039.73</v>
      </c>
      <c r="D7" s="56">
        <f t="shared" si="0"/>
        <v>13.649999999999999</v>
      </c>
      <c r="E7" s="56">
        <f t="shared" si="0"/>
        <v>14.25</v>
      </c>
      <c r="F7" s="45">
        <v>24.15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45">
      <c r="A8" s="43" t="s">
        <v>23</v>
      </c>
      <c r="B8" s="16">
        <v>325.07</v>
      </c>
      <c r="C8" s="44">
        <v>314.57</v>
      </c>
      <c r="D8" s="44">
        <v>5.3</v>
      </c>
      <c r="E8" s="44">
        <v>4.3099999999999996</v>
      </c>
      <c r="F8" s="47">
        <v>-3.23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43" t="s">
        <v>24</v>
      </c>
      <c r="B9" s="16">
        <v>475.88</v>
      </c>
      <c r="C9" s="44">
        <v>617.08000000000004</v>
      </c>
      <c r="D9" s="44">
        <v>7.76</v>
      </c>
      <c r="E9" s="44">
        <v>8.4600000000000009</v>
      </c>
      <c r="F9" s="21">
        <v>29.67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43" t="s">
        <v>25</v>
      </c>
      <c r="B10" s="16">
        <v>17.12</v>
      </c>
      <c r="C10" s="44">
        <v>79.13</v>
      </c>
      <c r="D10" s="44">
        <v>0.28000000000000003</v>
      </c>
      <c r="E10" s="44">
        <v>1.08</v>
      </c>
      <c r="F10" s="16">
        <v>362.26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43" t="s">
        <v>26</v>
      </c>
      <c r="B11" s="16">
        <v>19.38</v>
      </c>
      <c r="C11" s="44">
        <v>28.95</v>
      </c>
      <c r="D11" s="44">
        <v>0.31</v>
      </c>
      <c r="E11" s="44">
        <v>0.4</v>
      </c>
      <c r="F11" s="44">
        <v>49.31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17" t="s">
        <v>8</v>
      </c>
      <c r="B12" s="18">
        <f t="shared" ref="B12:E12" si="1">SUM(B13:B15)</f>
        <v>648.27</v>
      </c>
      <c r="C12" s="36">
        <f t="shared" si="1"/>
        <v>612.73</v>
      </c>
      <c r="D12" s="36">
        <f t="shared" si="1"/>
        <v>10.57</v>
      </c>
      <c r="E12" s="36">
        <f t="shared" si="1"/>
        <v>8.4</v>
      </c>
      <c r="F12" s="51">
        <v>-5.48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2.5" customHeight="1" x14ac:dyDescent="0.45">
      <c r="A13" s="15" t="s">
        <v>9</v>
      </c>
      <c r="B13" s="16">
        <v>12.91</v>
      </c>
      <c r="C13" s="44">
        <v>25.82</v>
      </c>
      <c r="D13" s="44">
        <v>0.21</v>
      </c>
      <c r="E13" s="44">
        <v>0.35</v>
      </c>
      <c r="F13" s="44">
        <v>99.87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5" t="s">
        <v>10</v>
      </c>
      <c r="B14" s="16">
        <v>454.41</v>
      </c>
      <c r="C14" s="44">
        <v>436.92</v>
      </c>
      <c r="D14" s="44">
        <v>7.41</v>
      </c>
      <c r="E14" s="44">
        <v>5.99</v>
      </c>
      <c r="F14" s="47">
        <v>-3.85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5" t="s">
        <v>11</v>
      </c>
      <c r="B15" s="16">
        <v>180.95</v>
      </c>
      <c r="C15" s="44">
        <v>149.99</v>
      </c>
      <c r="D15" s="44">
        <v>2.95</v>
      </c>
      <c r="E15" s="44">
        <v>2.06</v>
      </c>
      <c r="F15" s="47">
        <v>-17.11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50" t="s">
        <v>35</v>
      </c>
      <c r="B16" s="20">
        <f t="shared" ref="B16:E16" si="2">SUM(B17:B19)</f>
        <v>196.84</v>
      </c>
      <c r="C16" s="36">
        <f t="shared" si="2"/>
        <v>189.19</v>
      </c>
      <c r="D16" s="36">
        <f t="shared" si="2"/>
        <v>3.21</v>
      </c>
      <c r="E16" s="36">
        <f t="shared" si="2"/>
        <v>2.59</v>
      </c>
      <c r="F16" s="48">
        <v>-3.89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2.5" customHeight="1" x14ac:dyDescent="0.45">
      <c r="A17" s="43" t="s">
        <v>36</v>
      </c>
      <c r="B17" s="21">
        <v>0.75</v>
      </c>
      <c r="C17" s="44">
        <v>0.71</v>
      </c>
      <c r="D17" s="44">
        <v>0.01</v>
      </c>
      <c r="E17" s="44">
        <v>0.01</v>
      </c>
      <c r="F17" s="46">
        <v>-6.05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43" t="s">
        <v>37</v>
      </c>
      <c r="B18" s="21">
        <v>196.01</v>
      </c>
      <c r="C18" s="44">
        <v>188.44</v>
      </c>
      <c r="D18" s="44">
        <v>3.2</v>
      </c>
      <c r="E18" s="44">
        <v>2.58</v>
      </c>
      <c r="F18" s="46">
        <v>-3.86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43" t="s">
        <v>38</v>
      </c>
      <c r="B19" s="21">
        <v>0.08</v>
      </c>
      <c r="C19" s="44">
        <v>0.04</v>
      </c>
      <c r="D19" s="44">
        <v>0</v>
      </c>
      <c r="E19" s="44">
        <v>0</v>
      </c>
      <c r="F19" s="75">
        <v>-47.48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3" customFormat="1" ht="22.5" customHeight="1" x14ac:dyDescent="0.45">
      <c r="A20" s="50" t="s">
        <v>39</v>
      </c>
      <c r="B20" s="72">
        <v>9.76</v>
      </c>
      <c r="C20" s="36">
        <v>83.13</v>
      </c>
      <c r="D20" s="36">
        <v>0.16</v>
      </c>
      <c r="E20" s="36">
        <v>1.1399999999999999</v>
      </c>
      <c r="F20" s="73">
        <v>752.09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22.5" customHeight="1" x14ac:dyDescent="0.45">
      <c r="A21" s="22" t="s">
        <v>12</v>
      </c>
      <c r="B21" s="23">
        <v>2339.06</v>
      </c>
      <c r="C21" s="57">
        <v>203.89</v>
      </c>
      <c r="D21" s="57">
        <v>38.14</v>
      </c>
      <c r="E21" s="57">
        <v>2.8</v>
      </c>
      <c r="F21" s="54">
        <v>-91.28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4" t="s">
        <v>13</v>
      </c>
      <c r="B22" s="25">
        <f>SUM(B5+B6+B7+B12+B16+B20+B21)</f>
        <v>6133.51</v>
      </c>
      <c r="C22" s="25">
        <f t="shared" ref="C22:E22" si="3">SUM(C5+C6+C7+C12+C16+C20+C21)</f>
        <v>7293.97</v>
      </c>
      <c r="D22" s="25">
        <f t="shared" si="3"/>
        <v>100</v>
      </c>
      <c r="E22" s="25">
        <f t="shared" si="3"/>
        <v>100.00000000000001</v>
      </c>
      <c r="F22" s="25">
        <v>18.920000000000002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68" t="s">
        <v>40</v>
      </c>
      <c r="B1" s="68"/>
      <c r="C1" s="68"/>
      <c r="D1" s="68"/>
      <c r="E1" s="68"/>
      <c r="F1" s="6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58" t="s">
        <v>0</v>
      </c>
      <c r="B3" s="63" t="s">
        <v>4</v>
      </c>
      <c r="C3" s="62"/>
      <c r="D3" s="63" t="s">
        <v>5</v>
      </c>
      <c r="E3" s="62"/>
      <c r="F3" s="66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0"/>
      <c r="B4" s="37" t="s">
        <v>33</v>
      </c>
      <c r="C4" s="37" t="s">
        <v>34</v>
      </c>
      <c r="D4" s="37" t="s">
        <v>33</v>
      </c>
      <c r="E4" s="37" t="s">
        <v>34</v>
      </c>
      <c r="F4" s="6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26" t="s">
        <v>14</v>
      </c>
      <c r="B5" s="27">
        <v>6133.53</v>
      </c>
      <c r="C5" s="27">
        <v>7293.97</v>
      </c>
      <c r="D5" s="27">
        <v>100</v>
      </c>
      <c r="E5" s="27">
        <v>100</v>
      </c>
      <c r="F5" s="27">
        <v>18.920000000000002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28" t="s">
        <v>15</v>
      </c>
      <c r="B6" s="29">
        <v>2101.5</v>
      </c>
      <c r="C6" s="29">
        <v>3861.81</v>
      </c>
      <c r="D6" s="29">
        <v>34.26</v>
      </c>
      <c r="E6" s="29">
        <v>52.95</v>
      </c>
      <c r="F6" s="29">
        <v>83.76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16</v>
      </c>
      <c r="B7" s="14">
        <v>4032.02</v>
      </c>
      <c r="C7" s="14">
        <v>3432.16</v>
      </c>
      <c r="D7" s="14">
        <v>65.739999999999995</v>
      </c>
      <c r="E7" s="14">
        <v>47.05</v>
      </c>
      <c r="F7" s="74">
        <v>-14.88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0" t="s">
        <v>17</v>
      </c>
      <c r="B8" s="31">
        <v>116.35</v>
      </c>
      <c r="C8" s="31">
        <v>153.44</v>
      </c>
      <c r="D8" s="31">
        <v>1.9</v>
      </c>
      <c r="E8" s="31">
        <v>2.1</v>
      </c>
      <c r="F8" s="49">
        <v>31.88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2" t="s">
        <v>18</v>
      </c>
      <c r="B9" s="33">
        <f t="shared" ref="B9" si="0">SUM(B7-B8)</f>
        <v>3915.67</v>
      </c>
      <c r="C9" s="33">
        <f>SUM(C7-C8)</f>
        <v>3278.72</v>
      </c>
      <c r="D9" s="33">
        <v>63.84</v>
      </c>
      <c r="E9" s="33">
        <v>44.95</v>
      </c>
      <c r="F9" s="76">
        <v>-16.27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9.5" x14ac:dyDescent="0.45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2026-04-09T08:38:41Z</dcterms:modified>
</cp:coreProperties>
</file>